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hidePivotFieldList="1"/>
  <mc:AlternateContent xmlns:mc="http://schemas.openxmlformats.org/markup-compatibility/2006">
    <mc:Choice Requires="x15">
      <x15ac:absPath xmlns:x15ac="http://schemas.microsoft.com/office/spreadsheetml/2010/11/ac" url="N:\Roma\Work\0 - Cabin Design PhD\Dissemination\1 - MCDA Taxonomy\CORD (Taxonomy)\"/>
    </mc:Choice>
  </mc:AlternateContent>
  <xr:revisionPtr revIDLastSave="0" documentId="13_ncr:1_{3F956DEC-8275-40C0-8FC1-6E413AAF6CA0}" xr6:coauthVersionLast="47" xr6:coauthVersionMax="47" xr10:uidLastSave="{00000000-0000-0000-0000-000000000000}"/>
  <bookViews>
    <workbookView xWindow="0" yWindow="0" windowWidth="17010" windowHeight="15630" xr2:uid="{00000000-000D-0000-FFFF-FFFF00000000}"/>
  </bookViews>
  <sheets>
    <sheet name="Title Sheet" sheetId="13" r:id="rId1"/>
    <sheet name="MADM Taxonomy" sheetId="8" r:id="rId2"/>
    <sheet name="Characterising Parameters" sheetId="18" r:id="rId3"/>
    <sheet name="Development Trends" sheetId="7" r:id="rId4"/>
    <sheet name="References" sheetId="17" r:id="rId5"/>
  </sheets>
  <definedNames>
    <definedName name="_xlnm._FilterDatabase" localSheetId="1" hidden="1">'MADM Taxonomy'!$B$9:$AN$309</definedName>
    <definedName name="_xlnm._FilterDatabase" localSheetId="4" hidden="1">References!$B$2:$C$302</definedName>
    <definedName name="_xlchart.v1.0" hidden="1">'Development Trends'!$O$5:$P$24</definedName>
    <definedName name="_xlchart.v1.1" hidden="1">'Development Trends'!$Q$4</definedName>
    <definedName name="_xlchart.v1.2" hidden="1">'Development Trends'!$Q$5:$Q$24</definedName>
    <definedName name="_xlchart.v1.3" hidden="1">'Development Trends'!$O$5:$P$24</definedName>
    <definedName name="_xlchart.v1.4" hidden="1">'Development Trends'!$Q$5:$Q$24</definedName>
    <definedName name="_xlnm.Print_Area" localSheetId="2">'Characterising Parameters'!$A$1:$L$71</definedName>
    <definedName name="_xlnm.Print_Area" localSheetId="3">'Development Trends'!$E$1:$R$97</definedName>
    <definedName name="_xlnm.Print_Area" localSheetId="1">'MADM Taxonomy'!$A$1:$AP$310</definedName>
    <definedName name="_xlnm.Print_Area" localSheetId="4">References!$A$1:$D$303</definedName>
    <definedName name="_xlnm.Print_Area" localSheetId="0">'Title Sheet'!$A$1:$E$27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7" l="1"/>
  <c r="G14" i="7"/>
  <c r="G13" i="7"/>
  <c r="G12" i="7"/>
  <c r="G11" i="7"/>
  <c r="G10" i="7"/>
  <c r="G9" i="7"/>
  <c r="G8" i="7"/>
  <c r="G7" i="7"/>
  <c r="G6" i="7"/>
  <c r="G5" i="7"/>
  <c r="F176" i="8"/>
  <c r="F226" i="8"/>
  <c r="F223" i="8" l="1"/>
  <c r="F17" i="8"/>
  <c r="F47" i="8"/>
  <c r="AO5" i="8"/>
  <c r="AO4" i="8"/>
  <c r="AO3" i="8"/>
  <c r="AO2" i="8"/>
  <c r="AM6" i="8"/>
  <c r="AM5" i="8"/>
  <c r="AM4" i="8"/>
  <c r="AM3" i="8"/>
  <c r="AM2" i="8"/>
  <c r="AK7" i="8"/>
  <c r="AK6" i="8"/>
  <c r="AK5" i="8"/>
  <c r="AK4" i="8"/>
  <c r="AK3" i="8"/>
  <c r="AK2" i="8"/>
  <c r="AI5" i="8"/>
  <c r="AI4" i="8"/>
  <c r="AI3" i="8"/>
  <c r="AI2" i="8"/>
  <c r="AG4" i="8"/>
  <c r="AG3" i="8"/>
  <c r="AG2" i="8"/>
  <c r="AE3" i="8"/>
  <c r="AE2" i="8"/>
  <c r="AC3" i="8"/>
  <c r="AC2" i="8"/>
  <c r="AA7" i="8"/>
  <c r="AA6" i="8"/>
  <c r="AA5" i="8"/>
  <c r="AA4" i="8"/>
  <c r="AA3" i="8"/>
  <c r="AA2" i="8"/>
  <c r="Y7" i="8"/>
  <c r="Y6" i="8"/>
  <c r="Y5" i="8"/>
  <c r="Y4" i="8"/>
  <c r="Y3" i="8"/>
  <c r="Y2" i="8"/>
  <c r="W5" i="8"/>
  <c r="W4" i="8"/>
  <c r="W3" i="8"/>
  <c r="W2" i="8"/>
  <c r="U3" i="8"/>
  <c r="U2" i="8"/>
  <c r="S3" i="8"/>
  <c r="S2" i="8"/>
  <c r="Q4" i="8"/>
  <c r="Q3" i="8"/>
  <c r="Q2" i="8"/>
  <c r="O5" i="8"/>
  <c r="O4" i="8"/>
  <c r="O3" i="8"/>
  <c r="O2" i="8"/>
  <c r="M5" i="8"/>
  <c r="M4" i="8"/>
  <c r="M3" i="8"/>
  <c r="M2" i="8"/>
  <c r="K7" i="8"/>
  <c r="K6" i="8"/>
  <c r="K5" i="8"/>
  <c r="K4" i="8"/>
  <c r="K3" i="8"/>
  <c r="K2" i="8"/>
  <c r="I2" i="8"/>
  <c r="I4" i="8"/>
  <c r="I3" i="8"/>
  <c r="F11" i="8"/>
  <c r="F12" i="8"/>
  <c r="F13" i="8"/>
  <c r="F14" i="8"/>
  <c r="F15" i="8"/>
  <c r="F16"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4" i="8"/>
  <c r="F225"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10" i="8"/>
  <c r="G176" i="8" l="1"/>
  <c r="G226" i="8"/>
  <c r="G223" i="8"/>
  <c r="G17" i="8"/>
  <c r="G47" i="8"/>
  <c r="G308" i="8"/>
  <c r="G304" i="8"/>
  <c r="G300" i="8"/>
  <c r="G296" i="8"/>
  <c r="G292" i="8"/>
  <c r="G288" i="8"/>
  <c r="G284" i="8"/>
  <c r="G280" i="8"/>
  <c r="G276" i="8"/>
  <c r="G272" i="8"/>
  <c r="G268" i="8"/>
  <c r="G264" i="8"/>
  <c r="G260" i="8"/>
  <c r="G256" i="8"/>
  <c r="G252" i="8"/>
  <c r="G248" i="8"/>
  <c r="G244" i="8"/>
  <c r="G240" i="8"/>
  <c r="G236" i="8"/>
  <c r="G232" i="8"/>
  <c r="G228" i="8"/>
  <c r="G222" i="8"/>
  <c r="G218" i="8"/>
  <c r="G214" i="8"/>
  <c r="G210" i="8"/>
  <c r="G206" i="8"/>
  <c r="G202" i="8"/>
  <c r="G198" i="8"/>
  <c r="G194" i="8"/>
  <c r="G190" i="8"/>
  <c r="G186" i="8"/>
  <c r="G182" i="8"/>
  <c r="G178" i="8"/>
  <c r="G173" i="8"/>
  <c r="G169" i="8"/>
  <c r="G165" i="8"/>
  <c r="G161" i="8"/>
  <c r="G157" i="8"/>
  <c r="G153" i="8"/>
  <c r="G149" i="8"/>
  <c r="G145" i="8"/>
  <c r="G141" i="8"/>
  <c r="G137" i="8"/>
  <c r="G133" i="8"/>
  <c r="G129" i="8"/>
  <c r="G125" i="8"/>
  <c r="G121" i="8"/>
  <c r="G117" i="8"/>
  <c r="G113" i="8"/>
  <c r="G109" i="8"/>
  <c r="G105" i="8"/>
  <c r="G101" i="8"/>
  <c r="G97" i="8"/>
  <c r="G93" i="8"/>
  <c r="G89" i="8"/>
  <c r="G85" i="8"/>
  <c r="G81" i="8"/>
  <c r="G77" i="8"/>
  <c r="G73" i="8"/>
  <c r="G69" i="8"/>
  <c r="G65" i="8"/>
  <c r="G61" i="8"/>
  <c r="G57" i="8"/>
  <c r="G53" i="8"/>
  <c r="G49" i="8"/>
  <c r="G44" i="8"/>
  <c r="G40" i="8"/>
  <c r="G36" i="8"/>
  <c r="G32" i="8"/>
  <c r="G28" i="8"/>
  <c r="G24" i="8"/>
  <c r="G20" i="8"/>
  <c r="G15" i="8"/>
  <c r="G10" i="8"/>
  <c r="G307" i="8"/>
  <c r="G303" i="8"/>
  <c r="G299" i="8"/>
  <c r="G295" i="8"/>
  <c r="G291" i="8"/>
  <c r="G287" i="8"/>
  <c r="G283" i="8"/>
  <c r="G279" i="8"/>
  <c r="G275" i="8"/>
  <c r="G271" i="8"/>
  <c r="G267" i="8"/>
  <c r="G263" i="8"/>
  <c r="G259" i="8"/>
  <c r="G255" i="8"/>
  <c r="G251" i="8"/>
  <c r="G247" i="8"/>
  <c r="G243" i="8"/>
  <c r="G239" i="8"/>
  <c r="G235" i="8"/>
  <c r="G231" i="8"/>
  <c r="G227" i="8"/>
  <c r="G221" i="8"/>
  <c r="G217" i="8"/>
  <c r="G213" i="8"/>
  <c r="G209" i="8"/>
  <c r="G205" i="8"/>
  <c r="G201" i="8"/>
  <c r="G197" i="8"/>
  <c r="G193" i="8"/>
  <c r="G189" i="8"/>
  <c r="G185" i="8"/>
  <c r="G181" i="8"/>
  <c r="G177" i="8"/>
  <c r="G172" i="8"/>
  <c r="G168" i="8"/>
  <c r="G164" i="8"/>
  <c r="G160" i="8"/>
  <c r="G156" i="8"/>
  <c r="G152" i="8"/>
  <c r="G148" i="8"/>
  <c r="G144" i="8"/>
  <c r="G140" i="8"/>
  <c r="G136" i="8"/>
  <c r="G132" i="8"/>
  <c r="G128" i="8"/>
  <c r="G124" i="8"/>
  <c r="G120" i="8"/>
  <c r="G116" i="8"/>
  <c r="G112" i="8"/>
  <c r="G108" i="8"/>
  <c r="G104" i="8"/>
  <c r="G100" i="8"/>
  <c r="G96" i="8"/>
  <c r="G92" i="8"/>
  <c r="G88" i="8"/>
  <c r="G84" i="8"/>
  <c r="G80" i="8"/>
  <c r="G76" i="8"/>
  <c r="G72" i="8"/>
  <c r="G68" i="8"/>
  <c r="G64" i="8"/>
  <c r="G60" i="8"/>
  <c r="G56" i="8"/>
  <c r="G52" i="8"/>
  <c r="G48" i="8"/>
  <c r="G43" i="8"/>
  <c r="G39" i="8"/>
  <c r="G35" i="8"/>
  <c r="G31" i="8"/>
  <c r="G27" i="8"/>
  <c r="G23" i="8"/>
  <c r="G19" i="8"/>
  <c r="G14" i="8"/>
  <c r="G11" i="8"/>
  <c r="G306" i="8"/>
  <c r="G302" i="8"/>
  <c r="G298" i="8"/>
  <c r="G294" i="8"/>
  <c r="G290" i="8"/>
  <c r="G286" i="8"/>
  <c r="G282" i="8"/>
  <c r="G278" i="8"/>
  <c r="G274" i="8"/>
  <c r="G270" i="8"/>
  <c r="G266" i="8"/>
  <c r="G262" i="8"/>
  <c r="G258" i="8"/>
  <c r="G254" i="8"/>
  <c r="G250" i="8"/>
  <c r="G246" i="8"/>
  <c r="G242" i="8"/>
  <c r="G238" i="8"/>
  <c r="G234" i="8"/>
  <c r="G230" i="8"/>
  <c r="G225" i="8"/>
  <c r="G220" i="8"/>
  <c r="G216" i="8"/>
  <c r="G212" i="8"/>
  <c r="G208" i="8"/>
  <c r="G204" i="8"/>
  <c r="G200" i="8"/>
  <c r="G196" i="8"/>
  <c r="G192" i="8"/>
  <c r="G188" i="8"/>
  <c r="G184" i="8"/>
  <c r="G180" i="8"/>
  <c r="G175" i="8"/>
  <c r="G171" i="8"/>
  <c r="G167" i="8"/>
  <c r="G163" i="8"/>
  <c r="G159" i="8"/>
  <c r="G155" i="8"/>
  <c r="G151" i="8"/>
  <c r="G147" i="8"/>
  <c r="G143" i="8"/>
  <c r="G139" i="8"/>
  <c r="G135" i="8"/>
  <c r="G131" i="8"/>
  <c r="G127" i="8"/>
  <c r="G123" i="8"/>
  <c r="G119" i="8"/>
  <c r="G115" i="8"/>
  <c r="G111" i="8"/>
  <c r="G107" i="8"/>
  <c r="G103" i="8"/>
  <c r="G99" i="8"/>
  <c r="G95" i="8"/>
  <c r="G91" i="8"/>
  <c r="G87" i="8"/>
  <c r="G83" i="8"/>
  <c r="G79" i="8"/>
  <c r="G75" i="8"/>
  <c r="G71" i="8"/>
  <c r="G67" i="8"/>
  <c r="G63" i="8"/>
  <c r="G59" i="8"/>
  <c r="G55" i="8"/>
  <c r="G51" i="8"/>
  <c r="G46" i="8"/>
  <c r="G42" i="8"/>
  <c r="G38" i="8"/>
  <c r="G34" i="8"/>
  <c r="G30" i="8"/>
  <c r="G26" i="8"/>
  <c r="G22" i="8"/>
  <c r="G18" i="8"/>
  <c r="G13" i="8"/>
  <c r="G309" i="8"/>
  <c r="G305" i="8"/>
  <c r="G301" i="8"/>
  <c r="G297" i="8"/>
  <c r="G293" i="8"/>
  <c r="G289" i="8"/>
  <c r="G285" i="8"/>
  <c r="G281" i="8"/>
  <c r="G277" i="8"/>
  <c r="G273" i="8"/>
  <c r="G269" i="8"/>
  <c r="G265" i="8"/>
  <c r="G261" i="8"/>
  <c r="G257" i="8"/>
  <c r="G253" i="8"/>
  <c r="G249" i="8"/>
  <c r="G245" i="8"/>
  <c r="G241" i="8"/>
  <c r="G237" i="8"/>
  <c r="G233" i="8"/>
  <c r="G229" i="8"/>
  <c r="G224" i="8"/>
  <c r="G219" i="8"/>
  <c r="G215" i="8"/>
  <c r="G211" i="8"/>
  <c r="G207" i="8"/>
  <c r="G203" i="8"/>
  <c r="G199" i="8"/>
  <c r="G195" i="8"/>
  <c r="G191" i="8"/>
  <c r="G187" i="8"/>
  <c r="G183" i="8"/>
  <c r="G179" i="8"/>
  <c r="G174" i="8"/>
  <c r="G170" i="8"/>
  <c r="G166" i="8"/>
  <c r="G162" i="8"/>
  <c r="G158" i="8"/>
  <c r="G154" i="8"/>
  <c r="G150" i="8"/>
  <c r="G146" i="8"/>
  <c r="G142" i="8"/>
  <c r="G138" i="8"/>
  <c r="G134" i="8"/>
  <c r="G130" i="8"/>
  <c r="G126" i="8"/>
  <c r="G122" i="8"/>
  <c r="G118" i="8"/>
  <c r="G114" i="8"/>
  <c r="G110" i="8"/>
  <c r="G106" i="8"/>
  <c r="G102" i="8"/>
  <c r="G98" i="8"/>
  <c r="G94" i="8"/>
  <c r="G90" i="8"/>
  <c r="G86" i="8"/>
  <c r="G82" i="8"/>
  <c r="G78" i="8"/>
  <c r="G74" i="8"/>
  <c r="G70" i="8"/>
  <c r="G66" i="8"/>
  <c r="G62" i="8"/>
  <c r="G58" i="8"/>
  <c r="G54" i="8"/>
  <c r="G50" i="8"/>
  <c r="G45" i="8"/>
  <c r="G41" i="8"/>
  <c r="G37" i="8"/>
  <c r="G33" i="8"/>
  <c r="G29" i="8"/>
  <c r="G25" i="8"/>
  <c r="G21" i="8"/>
  <c r="G16" i="8"/>
  <c r="G12" i="8"/>
</calcChain>
</file>

<file path=xl/sharedStrings.xml><?xml version="1.0" encoding="utf-8"?>
<sst xmlns="http://schemas.openxmlformats.org/spreadsheetml/2006/main" count="7465" uniqueCount="1593">
  <si>
    <t>AHP</t>
  </si>
  <si>
    <t>ANP</t>
  </si>
  <si>
    <t>SMART</t>
  </si>
  <si>
    <t>CBR</t>
  </si>
  <si>
    <t>TOPSIS</t>
  </si>
  <si>
    <t>SAW</t>
  </si>
  <si>
    <t>DEA</t>
  </si>
  <si>
    <t>DEMATEL</t>
  </si>
  <si>
    <t>WSM</t>
  </si>
  <si>
    <t>WPM</t>
  </si>
  <si>
    <t>CP</t>
  </si>
  <si>
    <t>SWARA</t>
  </si>
  <si>
    <t>MULTIMOORA</t>
  </si>
  <si>
    <t>LINMAP</t>
  </si>
  <si>
    <t>MOORA</t>
  </si>
  <si>
    <t>VIKOR</t>
  </si>
  <si>
    <t>GRIP</t>
  </si>
  <si>
    <t>ARAS</t>
  </si>
  <si>
    <t>RUTA</t>
  </si>
  <si>
    <t>WASPAS</t>
  </si>
  <si>
    <t>FDM</t>
  </si>
  <si>
    <t>COPRAS</t>
  </si>
  <si>
    <t>SMARTS</t>
  </si>
  <si>
    <t>AIRM</t>
  </si>
  <si>
    <t>BCM</t>
  </si>
  <si>
    <t>BWM</t>
  </si>
  <si>
    <t>COMET</t>
  </si>
  <si>
    <t>DEX</t>
  </si>
  <si>
    <t>UTASTAR</t>
  </si>
  <si>
    <t>PREFCALC</t>
  </si>
  <si>
    <t>MUSA</t>
  </si>
  <si>
    <t>TODIM</t>
  </si>
  <si>
    <t>IPS/IPV</t>
  </si>
  <si>
    <t>MACBETH</t>
  </si>
  <si>
    <t>MAGIQ</t>
  </si>
  <si>
    <t>NSFDSS</t>
  </si>
  <si>
    <t>PAPRIKA</t>
  </si>
  <si>
    <t>SMAA</t>
  </si>
  <si>
    <t>SIR</t>
  </si>
  <si>
    <t>MIVES</t>
  </si>
  <si>
    <t>RBOP</t>
  </si>
  <si>
    <t>SMCDM</t>
  </si>
  <si>
    <t>MARE</t>
  </si>
  <si>
    <t>SURE</t>
  </si>
  <si>
    <t>GAIA</t>
  </si>
  <si>
    <t>WISDOM</t>
  </si>
  <si>
    <t>RMCDM</t>
  </si>
  <si>
    <t>BGM</t>
  </si>
  <si>
    <t>MEW</t>
  </si>
  <si>
    <t>TACTIC</t>
  </si>
  <si>
    <t>ORESTE</t>
  </si>
  <si>
    <t>ASTRIDA</t>
  </si>
  <si>
    <t>ZAPROS</t>
  </si>
  <si>
    <t>MAUD</t>
  </si>
  <si>
    <t>COPRAS-G</t>
  </si>
  <si>
    <t>MARS</t>
  </si>
  <si>
    <t>PIV</t>
  </si>
  <si>
    <t>Mixed</t>
  </si>
  <si>
    <t>GTMA</t>
  </si>
  <si>
    <t>OWA</t>
  </si>
  <si>
    <t>MELCHIOR</t>
  </si>
  <si>
    <t>REGIME</t>
  </si>
  <si>
    <t>SMARTER</t>
  </si>
  <si>
    <t>LM</t>
  </si>
  <si>
    <t>UTA</t>
  </si>
  <si>
    <t>EVAMIX</t>
  </si>
  <si>
    <t>ELECTRE II</t>
  </si>
  <si>
    <t>ELECTRE III</t>
  </si>
  <si>
    <t>ELECTRE IV</t>
  </si>
  <si>
    <t>PROMETHEE I</t>
  </si>
  <si>
    <t>PROMETHEE II</t>
  </si>
  <si>
    <t>QUALIFLEX</t>
  </si>
  <si>
    <t>MZM</t>
  </si>
  <si>
    <t>WOD</t>
  </si>
  <si>
    <t>DNMA</t>
  </si>
  <si>
    <t>SA</t>
  </si>
  <si>
    <t>ORME</t>
  </si>
  <si>
    <t>DELPHI</t>
  </si>
  <si>
    <t>SWING</t>
  </si>
  <si>
    <t>MCIA</t>
  </si>
  <si>
    <t>IDRA</t>
  </si>
  <si>
    <t>MMCDM</t>
  </si>
  <si>
    <t>ARGUS</t>
  </si>
  <si>
    <t>MaxiMax</t>
  </si>
  <si>
    <t>MiniMax</t>
  </si>
  <si>
    <t>MaxiMin</t>
  </si>
  <si>
    <t>PACMAN</t>
  </si>
  <si>
    <t>REMBRANDT</t>
  </si>
  <si>
    <t>PROMETHEE I-F</t>
  </si>
  <si>
    <t>PROMETHEE II-F</t>
  </si>
  <si>
    <t>VIKOR-F</t>
  </si>
  <si>
    <t>ANP-F (FANP)</t>
  </si>
  <si>
    <t>AHP-F (FAHP)</t>
  </si>
  <si>
    <t>WSM-F (FWSM)</t>
  </si>
  <si>
    <t>SAW-F (FSAW)</t>
  </si>
  <si>
    <t>PRAGMA</t>
  </si>
  <si>
    <t>N/A</t>
  </si>
  <si>
    <t>Year</t>
  </si>
  <si>
    <t>MAPPACC</t>
  </si>
  <si>
    <t>ISM</t>
  </si>
  <si>
    <t>SIMOS</t>
  </si>
  <si>
    <t>ES</t>
  </si>
  <si>
    <t>ACUTA</t>
  </si>
  <si>
    <t>MCM</t>
  </si>
  <si>
    <t>Measurable</t>
  </si>
  <si>
    <t>An improvement to ELECTRE II allowing to solve ranking problems with imprecise or imperfect knowledge using pseudo-criteria.</t>
  </si>
  <si>
    <t>ULOWA</t>
  </si>
  <si>
    <t>HRE</t>
  </si>
  <si>
    <t>PRIAM</t>
  </si>
  <si>
    <t>AIM</t>
  </si>
  <si>
    <t>MABAC</t>
  </si>
  <si>
    <t>CFPR</t>
  </si>
  <si>
    <t>DANP</t>
  </si>
  <si>
    <t>DELTA</t>
  </si>
  <si>
    <t>ARIADNE</t>
  </si>
  <si>
    <t>PAIRS</t>
  </si>
  <si>
    <t>PPARC</t>
  </si>
  <si>
    <t>PRIME</t>
  </si>
  <si>
    <t>Ranking</t>
  </si>
  <si>
    <t>DCE</t>
  </si>
  <si>
    <t>HAW</t>
  </si>
  <si>
    <t>CGT</t>
  </si>
  <si>
    <t>BSC</t>
  </si>
  <si>
    <t>CA (II)</t>
  </si>
  <si>
    <t>CA (I)</t>
  </si>
  <si>
    <t>FMEA</t>
  </si>
  <si>
    <t>HDT</t>
  </si>
  <si>
    <t>QFD / HOQ</t>
  </si>
  <si>
    <t>MCQA</t>
  </si>
  <si>
    <t>PCA</t>
  </si>
  <si>
    <t>SP</t>
  </si>
  <si>
    <t>TCO</t>
  </si>
  <si>
    <t>VIP</t>
  </si>
  <si>
    <t>HT</t>
  </si>
  <si>
    <t>Abbreviation</t>
  </si>
  <si>
    <t>CM (II)</t>
  </si>
  <si>
    <t>MMASSI</t>
  </si>
  <si>
    <t>ROC</t>
  </si>
  <si>
    <t>VIMDA</t>
  </si>
  <si>
    <t>CCA</t>
  </si>
  <si>
    <t>HIA</t>
  </si>
  <si>
    <t>IOWA</t>
  </si>
  <si>
    <t>CI</t>
  </si>
  <si>
    <t>RUBIS</t>
  </si>
  <si>
    <t>COSIMA</t>
  </si>
  <si>
    <t>ROD</t>
  </si>
  <si>
    <t>VCIO</t>
  </si>
  <si>
    <t>TOR</t>
  </si>
  <si>
    <t>Ratio</t>
  </si>
  <si>
    <t>Functional</t>
  </si>
  <si>
    <t>Nominal</t>
  </si>
  <si>
    <t>UTA-GMS</t>
  </si>
  <si>
    <t>SWOT</t>
  </si>
  <si>
    <t>PROMETHEE III</t>
  </si>
  <si>
    <t>APIM</t>
  </si>
  <si>
    <t>BDA</t>
  </si>
  <si>
    <t>EPISSURE</t>
  </si>
  <si>
    <t>ELECTRE GKMS</t>
  </si>
  <si>
    <t>UTA-GMS-INT</t>
  </si>
  <si>
    <t>MUSA-INT</t>
  </si>
  <si>
    <t>Assignment</t>
  </si>
  <si>
    <t>Reference</t>
  </si>
  <si>
    <t>Statements</t>
  </si>
  <si>
    <t>SRF</t>
  </si>
  <si>
    <t>Uses ordinally represented qualitative preferences. Uses 5 preference relations to compare the alternatives. Criteria weights are based on a 5-score system. Constructs an outranking-based preference graph. Outperforms other outranking methods by using interval or ratio scales.</t>
  </si>
  <si>
    <t>ARAMIS</t>
  </si>
  <si>
    <t>Uses the measures of critical, objective, and subjective factors within a compound formula to reflect both objective and subjective evaluations on individual parameters simultaneously.</t>
  </si>
  <si>
    <t>AIR</t>
  </si>
  <si>
    <t>WASPAS-G</t>
  </si>
  <si>
    <t>CODAS</t>
  </si>
  <si>
    <t>BWS</t>
  </si>
  <si>
    <t>KEMIRA</t>
  </si>
  <si>
    <t>ARAS-F (FARAS)</t>
  </si>
  <si>
    <t>ARAS-G (GARAS)</t>
  </si>
  <si>
    <t>ZAPROS III</t>
  </si>
  <si>
    <t>NGT</t>
  </si>
  <si>
    <t>AHP-M (MAHP)</t>
  </si>
  <si>
    <t>EEP</t>
  </si>
  <si>
    <t>ASPID</t>
  </si>
  <si>
    <t>DPSIR</t>
  </si>
  <si>
    <t>SODA</t>
  </si>
  <si>
    <t>SSM</t>
  </si>
  <si>
    <t>DPSWR</t>
  </si>
  <si>
    <t>SAST</t>
  </si>
  <si>
    <t>DRAPE</t>
  </si>
  <si>
    <t>KANO</t>
  </si>
  <si>
    <t>FPC</t>
  </si>
  <si>
    <t>SUSAIP</t>
  </si>
  <si>
    <t>EXPROM</t>
  </si>
  <si>
    <t>IDOCRIW</t>
  </si>
  <si>
    <t>AHP-R (RAHP)</t>
  </si>
  <si>
    <t>An AHP-like method developed specifically for policy evaluation, which implies uncertainty. Contrary to AHP (which involves subjective criteria weights), criteria importance is derived mathematically based on the equality or inequality of importance among the criteria.</t>
  </si>
  <si>
    <t>SNOD</t>
  </si>
  <si>
    <t>ER</t>
  </si>
  <si>
    <t>GCM</t>
  </si>
  <si>
    <t>AMAST</t>
  </si>
  <si>
    <t>LOWA</t>
  </si>
  <si>
    <t>PHSS</t>
  </si>
  <si>
    <t>PDM</t>
  </si>
  <si>
    <t>RA</t>
  </si>
  <si>
    <t>BPA</t>
  </si>
  <si>
    <t>SS</t>
  </si>
  <si>
    <t>WLCRT</t>
  </si>
  <si>
    <t>RS</t>
  </si>
  <si>
    <t>RE</t>
  </si>
  <si>
    <t>RR</t>
  </si>
  <si>
    <t>CROC</t>
  </si>
  <si>
    <t>EM</t>
  </si>
  <si>
    <t>CRITIC</t>
  </si>
  <si>
    <t>1840-1849</t>
  </si>
  <si>
    <t>1940-1949</t>
  </si>
  <si>
    <t>1950-1959</t>
  </si>
  <si>
    <t>1960-1969</t>
  </si>
  <si>
    <t>1970-1979</t>
  </si>
  <si>
    <t>1980-1989</t>
  </si>
  <si>
    <t>1990-1999</t>
  </si>
  <si>
    <t>2000-2009</t>
  </si>
  <si>
    <t>Method</t>
  </si>
  <si>
    <t>Romans Kirenskis</t>
  </si>
  <si>
    <t>Dr. Craig P. Lawson</t>
  </si>
  <si>
    <t>Senior Lecturer in Airframe Systems Design</t>
  </si>
  <si>
    <t>r.Kirenskis@cranfield.ac.uk</t>
  </si>
  <si>
    <t>c.p.lawson@cranfield.ac.uk</t>
  </si>
  <si>
    <t>Organisation:</t>
  </si>
  <si>
    <t>Centre for Aeronautics</t>
  </si>
  <si>
    <t>Cranfield University</t>
  </si>
  <si>
    <t>College Road</t>
  </si>
  <si>
    <t>Cranfield</t>
  </si>
  <si>
    <t>MK43 0AL</t>
  </si>
  <si>
    <t>United Kingdom</t>
  </si>
  <si>
    <t>Pairwise comparison of hierarchical criteria based on difference information (additive). Rankings estimated using the maximum eigenvector method. Performance evaluation uses a 9-score system. Suitable for multiple DMs with different voting powers.</t>
  </si>
  <si>
    <t>ANP basis with the fuzzy expression of criteria weights.</t>
  </si>
  <si>
    <t>Extension to AIM using Bayesian randomization models implemented through "immunocomputing" to evaluate the alternatives with non-numeric, uncertain, and incomplete information.</t>
  </si>
  <si>
    <t>A simplification of BWM using a single base-criterion selected, which is pairwise compared against all other criteria to ensure fully consistent criteria weights.</t>
  </si>
  <si>
    <t>CGT approaches to discrete MCDA are used to consider preferential dependence, which exists in complex problems as a consequence of interaction among the criteria.</t>
  </si>
  <si>
    <t>Uses the distance from the nearest characteristic objects and their value by determining the domain and Fuzzy Sets. Uses triangle fuzzy numbers to represent alternative affiliations to linguistic values of criteria for pairwise comparison.</t>
  </si>
  <si>
    <t>Dedicated to analysing the alternatives with dependent criteria of both quantitative and qualitative nature under uncertainty with minimum loss of precision.</t>
  </si>
  <si>
    <t>A comprehensive algorithm to derive the ranking of solutions based on benefit, cost, and target elements of the decision. Accepts both qualitative &amp; quantitative criteria using probabilistic means of assessing linguistic terms. Involves 2 normalisation tools and 3 aggregation techniques.</t>
  </si>
  <si>
    <t>A simplification of the ELECTRE III method with unweighted criteria that replaces it with relative coefficients for the performance evaluation credibility.</t>
  </si>
  <si>
    <t>A generic, evidence-based approach to problems with quantitative &amp; qualitative criteria under uncertainties, such as ignorance or randomness.</t>
  </si>
  <si>
    <t>The algebraic sum of two dominance indexes (one for ordinal evaluations and one for cardinal) represents a single performance value to measure the dominance between each pair of alternatives.</t>
  </si>
  <si>
    <t>Dedicated to evaluating and ranking the alternatives more accurately than PROMETHEE methods. EXPROM I assesses the entering &amp; leaving flows to produce a partial ranking. EXPROM II yields the net flow in the form of the final value and yields a full ranking of alternatives.</t>
  </si>
  <si>
    <t>An evolution of FCM dedicated to dealing with the feedback effect due to criteria dependencies.</t>
  </si>
  <si>
    <t>Cognitive Mapping ("CM II") method adapted for Group DM.</t>
  </si>
  <si>
    <t>A partial-ordering method capable of dealing with incomparability among the alternatives (i.e., where some criteria do not apply to all alternatives). A relatively complex method; however, capable of considering a large number of alternatives against many criteria.</t>
  </si>
  <si>
    <t xml:space="preserve"> A pairwise comparison method that relies on a mixed utility function to consider criteria weights &amp; compromises. Determines the preferences using decision rule reliability scores.</t>
  </si>
  <si>
    <t>A linear programming procedure based on conjoint analysis to rank the ordered information. Assesses the weights and locates the ideal solution to identify the alternative closest to it.</t>
  </si>
  <si>
    <t>Uses qualitative performance measures translated into numerical representation, and quantitative criteria weighing for pairwise comparison; both normalised on a 0-1 scale.</t>
  </si>
  <si>
    <t>A VDA approach that applies the minimum difference method to specify the differences &amp; similarities between the alternatives. Expresses the decision criteria as attribute poles.</t>
  </si>
  <si>
    <t>An extension to the ELECTRE IV method using Graph Theory, which sets an ordinal relationship between pseudo-criteria. Preference aggregation is achieved by testing concordance and the lack of discordance.</t>
  </si>
  <si>
    <t>An evolution of UTA-GMS-INT that involves dependent criteria to allow the definition of groups using reference user/customer profiles.</t>
  </si>
  <si>
    <t>Applies relative fuzzy set theory using linguistic variables rather than quantitative. Implemented in 3 steps: decomposition, comparative judgment, and synthesis of priorities.</t>
  </si>
  <si>
    <t>Uses ordinal evaluations of alternatives and importance-based criteria ranking. The distance function is used to derive a complete ranking of alternatives based on preference/indifference relations. Allows incomparability by aggregating a global ranking.</t>
  </si>
  <si>
    <t>A qualitative technique capable of ranking the options based on all factors relevant for a particular DP. As opposed to the Decision Matrix tool used in the other methods, serves an effective standalone MCDA method capable of deriving recommendations at low effort.</t>
  </si>
  <si>
    <t>Plithogenic logic is a new mathematical approach representing the generalisation of the four existing approaches for dealing with sets of different accuracy levels: Crisp, Fuzzy, Intuitionistic fuzzy and Neutrosophic. Used in MCDA operations as a universal preference aggregation approach. Offers supreme flexibility for dealing with data at highly varying levels of accuracy.</t>
  </si>
  <si>
    <t>Specifically proposed to minimise the issue of Rank Reversal. Relies on the measure of solution proximity to the best available or ideal possible solution. Introduces the Proximity Index Value and processes it against the value &amp; weight of each criterion considering. The overall Proximity Value for each alternative is then derived and used for ranking.</t>
  </si>
  <si>
    <t>A UTA extension enabling the DM to directly react on the shape of the Value Functions derived. Includes the classical aggregation phase to estimate model parameters directly, and the disaggregation phase to express DM's holistic judgments.</t>
  </si>
  <si>
    <t>Used to analyse the incomplete information in multi-attribute weighting models. Involves constructing an imprecise preference model from imprecise ratio judgements. Ranks the options based on the dominance structures and the decision rules using holistic comparisons.</t>
  </si>
  <si>
    <t>Not a formal MCDA method originally. Offers decision-aiding function by helping the DM to identify the key actors / stakeholders in a project, and assess their respective interests and influences. The evaluations from different stakeholders are used to define the criteria. The possible actions affected by the evaluation define the options.</t>
  </si>
  <si>
    <t>A SAW basis with fuzzy representation of the criteria weights.</t>
  </si>
  <si>
    <t>A method for objective derivation of the criteria weights using a bespoke set of coloured cards. Simplifies the elicitation of relative criteria importance evaluations in a play-like process.</t>
  </si>
  <si>
    <t>A planning approach that leverages the full range of possible events and outcomes to select the best course of action. Consideration of the various possible scenarios is corrected for the common cognitive biases (overconfidence, tunnel vision). Combines both qualitative and quantitative planning means (the latter typically related to financials &amp; timeline).</t>
  </si>
  <si>
    <t>Emphasises the solutions closest to the ideal goal using Euclidean distances by minimising the distance to the ideal solution and maximising the distance to the anti-ideal solution. Requires fewer calculations than VIKOR.</t>
  </si>
  <si>
    <t>A method for preference aggregation using additive value functions for problems with imprecise decision information. Involves progressive down-selection of the alternatives using tolerance measures.</t>
  </si>
  <si>
    <t>Weighted</t>
  </si>
  <si>
    <t>Equivalent</t>
  </si>
  <si>
    <t>KANO-F (F-KANO)</t>
  </si>
  <si>
    <t>PhD Candidate</t>
  </si>
  <si>
    <t>Release Date:</t>
  </si>
  <si>
    <t>https://www.cranfield.ac.uk/</t>
  </si>
  <si>
    <t>https://uk.linkedin.com/in/roman-kirensky</t>
  </si>
  <si>
    <t>https://www.linkedin.com/in/craig-lawson-492a5334</t>
  </si>
  <si>
    <t>Value proposition:</t>
  </si>
  <si>
    <t>NDEA</t>
  </si>
  <si>
    <t>RICH</t>
  </si>
  <si>
    <t>HGDM</t>
  </si>
  <si>
    <t>NEAT</t>
  </si>
  <si>
    <t>HEIM</t>
  </si>
  <si>
    <t>FWA</t>
  </si>
  <si>
    <t>HSMAA</t>
  </si>
  <si>
    <t>IROR</t>
  </si>
  <si>
    <t>NAROR</t>
  </si>
  <si>
    <t>PLVF</t>
  </si>
  <si>
    <t>SORR</t>
  </si>
  <si>
    <t>SI</t>
  </si>
  <si>
    <t>Top-Level Description</t>
  </si>
  <si>
    <t>1. Problem Specification</t>
  </si>
  <si>
    <t>1.2: Output Format</t>
  </si>
  <si>
    <t>A UTA-based aggregation-disaggregation type approach: allows to automatically deduce the preference model from a subset of considered alternatives. Employs Linear Programming to solve the value functions graphically represented as a polyhedron.</t>
  </si>
  <si>
    <t>Any</t>
  </si>
  <si>
    <r>
      <rPr>
        <sz val="11"/>
        <color theme="1"/>
        <rFont val="Calibri"/>
        <family val="2"/>
        <charset val="204"/>
      </rPr>
      <t>≤</t>
    </r>
    <r>
      <rPr>
        <i/>
        <sz val="11"/>
        <color theme="1"/>
        <rFont val="Calibri"/>
        <family val="2"/>
        <charset val="204"/>
        <scheme val="minor"/>
      </rPr>
      <t xml:space="preserve"> 25</t>
    </r>
  </si>
  <si>
    <t>≤ 25</t>
  </si>
  <si>
    <t>AHP extension where pairwise comparisons are based on ratios, and ranking approximations are based on the logarithmic least squares technique. Allows magnifying the differences between alternative performances to offer a better distinction between the alternatives. Used for the problems where the evaluations of some alternatives fall very close to each other.</t>
  </si>
  <si>
    <t>Developed to aid problems that feature 2+ conflicting objectives. Derives the total level of aspiration by combining the aspiration levels of individual criteria to identify the non-dominated alternatives.</t>
  </si>
  <si>
    <t>Both</t>
  </si>
  <si>
    <t>A GDM enrichment to the CBR method that allows aggregation of preferences into non-strict rankings by conjunctive elimination. Several GDM methods are used simultaneously to derive final ranking as an average. Particularly useful to select or recommend among a set of action options.</t>
  </si>
  <si>
    <t>A MAUT-based method dedicated to ranking the solution options based on performances against multiple criteria. Originally introduced as part of the RFP process for Purchasing functions, but can be used on its own. Involves ratio weighing, functional utility scoring, and indifference thresholds. Suitable for dealing with a very large number of variables.</t>
  </si>
  <si>
    <t>General, non-linear evolution of AHP that uses Markov-chain based aggregation. Clusters the DP elements (criteria, solution alternatives) as a graph structure to investigate the connections.</t>
  </si>
  <si>
    <t>RIM</t>
  </si>
  <si>
    <t>A simpler alternative to TOPSIS-like methods. Expert judgements (may be contradictory, diverse, non-compromising) of the solution performances against the criteria are stored in sets, which are then ordered in accordance with similarity to hypothetical best and worst solution.</t>
  </si>
  <si>
    <t>Involves simple operations on the decision matrix where criteria weights are used as scalar multiplicators. The matrix values are normalised against a common scale. No pairwise comparison is involved and thus, a large number of criteria and options can be processed.</t>
  </si>
  <si>
    <t>Allows ranking the solution alternatives to a particular problem in accordance with its effectiveness w.r.t. some particular criterion e.g. costs.</t>
  </si>
  <si>
    <t>Based on selecting the best (most important) and the worst (least important) decision criteria followed by systematic pairwise comparison of the remaining criteria against these two. Proposed as a simplification to the AHP pairwise process to enable working with many criteria efficiently.</t>
  </si>
  <si>
    <t>BWM-G</t>
  </si>
  <si>
    <t>An adaptation of BWM for GDM i.e. a multitude of opinions regarding the Best &amp; Worst criteria</t>
  </si>
  <si>
    <t>Consensus analysis for GDM MAHP settings based on heuristic consistency control.</t>
  </si>
  <si>
    <t>A Group DM method for defining criteria weights from multiple vague opinions using pairwise comparisons. Translates linguistic terms into fuzzy numbers.</t>
  </si>
  <si>
    <t>One of the earliest MCDM methods: the better alternatives are those exhibiting the higher scores on any single criterion.</t>
  </si>
  <si>
    <t>One of the earliest MCDM methods: alternatives are rejected/deprioritised in accordance with passing the minimum criteria thresholds.</t>
  </si>
  <si>
    <t>CM</t>
  </si>
  <si>
    <t>An improvement to SAW method that features the consideration of the maximising and minimising criteria influences to improve applicability and precision.</t>
  </si>
  <si>
    <t>COPRAS method enhanced with Grey Relations to cater for imprecise data on attribute performances.</t>
  </si>
  <si>
    <t>Light</t>
  </si>
  <si>
    <t>Heavy</t>
  </si>
  <si>
    <t>A post-processing method for MODM tasks once the Pareto set of efficient options is identified. Defines the best solution as the one positioned the shortest distance from an ideal point in the absence of additional criteria. Uses Taylor expansion of utility value in the vicinity of the ideal point.</t>
  </si>
  <si>
    <t>An extension of ANP with the DEMATEL method for assigning criteria weights with high precision and solving dependence and feedback problem.</t>
  </si>
  <si>
    <t>A language-based method that organises qualitative attributes hierarchically. Implemented using dedicated software only.</t>
  </si>
  <si>
    <t>DM</t>
  </si>
  <si>
    <t>Ranks the alternatives using pre-defined tournament table rules. Offers high-precision ranking in complex setups with incomplete data.</t>
  </si>
  <si>
    <t>Evaluates the relative order of complex alternatives (e.g. projects, companies) in terms of non-financial (i.e. purely qualitative) hierarchical indicators provided in linguistic terms. Involves a hybrid step using ELECTRE TRI method (excluded from this list) to sort the options into performance groups.</t>
  </si>
  <si>
    <t>SBER</t>
  </si>
  <si>
    <t>The clean form of conjoint analysis where the preference intervals are used to make trade-offs when evaluating the alternatives against each other. Uses "bartering" approach i.e. thinking about one criterion in terms of the other criteria.</t>
  </si>
  <si>
    <t>Uses concordance analysis through successive permutations to rank the alternatives so they corroborate with ordinal information.</t>
  </si>
  <si>
    <t>ML-FDM</t>
  </si>
  <si>
    <t>LFDN</t>
  </si>
  <si>
    <t>An extension to FDM (II) for dealing with multi-level criteria hierarchy that allows deriving the ranking of alternatives.</t>
  </si>
  <si>
    <t>An extension to FDM (II) for dealing with uncertain definitions in the relative criteria importance.</t>
  </si>
  <si>
    <t>A fuzzy version of the Pairwise Comparison method dedicated to accounting for uncertainties in defining optimal criteria weights.</t>
  </si>
  <si>
    <t>An efficient (i.e. less effort-consuming) evolution of UTA GMS allowing the DM to provide preference information on compatible criteria only and not considering all criteria jointly, which leads to the derivation of a partial order.</t>
  </si>
  <si>
    <t>Reasonable</t>
  </si>
  <si>
    <t>Dedicated to complex problems with dependence among the criteria. Considers multiple qualitative and quantitative attributes simultaneously. Requires fewer operations than other methods offering similar capability at a cost of omitting uncertainties and probability.</t>
  </si>
  <si>
    <t xml:space="preserve">A combination of SAW and AHP for problems characterised with criteria hierarchy. </t>
  </si>
  <si>
    <t>A simple approach for dealing with a large number of hierarchical quantitative or qualitative criteria. Each criterion is evaluated individually at the lowest level. This is then used to construct a general correlation matrix describing criteria interdependencies and derive their weights.</t>
  </si>
  <si>
    <t>An iterative process to retrieve the unknown criteria weights based on the known weights for the reference set of criteria. The unknown weights are determined as an arithmetic mean of the values and ratios determined from the known weights.</t>
  </si>
  <si>
    <t>Makes the alternatives equivalent in all attributes except those interrelated by tradeoffs, then allows to outrank the alternatives against each of the interdependent criteria using a graphical representation.</t>
  </si>
  <si>
    <t>CILOS</t>
  </si>
  <si>
    <t>FARE</t>
  </si>
  <si>
    <t>CCSD</t>
  </si>
  <si>
    <t>Facilitates the definition of objective criteria weights from option performances where the DM has no information on criteria importance. Prone to resulting in criteria weights that may be 100s of times greater than for other criteria.</t>
  </si>
  <si>
    <t>Uses attribute weights and attribute-wise ranking of each alternative to derive the overall ranking using a linear compensatory process.</t>
  </si>
  <si>
    <t>Calculates the total loss value for each alternative by combining the individual attribute losses. Uses linear, quadratic, or cubic functions on a 0-1 scale to allow for adjustable output precision depending on the scale of the option performance values (e.g. a cubic function amplifies small differences).</t>
  </si>
  <si>
    <t>Compares all options against the most important criterion first based on criteria ordering by importance as part of the input data. Compares and outranks the options against the most important criteria in the order of decreasing importance until only one alternative is left.</t>
  </si>
  <si>
    <t>A simplified method similar to the AHP that uses pairwise comparisons to evaluate both the criteria and options. Linguistically defined qualitative performance evaluations are used to generate 7 possible numerical scores against weighted criteria.</t>
  </si>
  <si>
    <t>Uses graph theory algorithms to specify the structural model for a decision situation using relevant information (parameters, scores, etc.) rather than have it spontaneously adjusted by the DM. Allows setting the desired precision for the parameter and outcome (ranking) values in an iterative process.</t>
  </si>
  <si>
    <t>Represents the suitability of solution options as utility ranges against the identified criteria instead of providing precise ranks or specific utility values. Works by performing a global sensitivity analysis, that is considering multiple criteria at a time rather than one by one.</t>
  </si>
  <si>
    <t>An indirect method combining ZAPROS &amp; MACBETH. Allows the elicitation of DM's preferences using pairwise comparisons of alternatives. Produces numerical scores for each alternative to enable ranking.</t>
  </si>
  <si>
    <t>Direct Rating</t>
  </si>
  <si>
    <t>MARCOS</t>
  </si>
  <si>
    <t>MARICA</t>
  </si>
  <si>
    <t>COCOSO</t>
  </si>
  <si>
    <t>SPOTIS</t>
  </si>
  <si>
    <t>MEREC</t>
  </si>
  <si>
    <t>PMADM</t>
  </si>
  <si>
    <t>ARAS-H</t>
  </si>
  <si>
    <t>EBA</t>
  </si>
  <si>
    <t>Eliminates options one by one by outranking against each criterion in the order of probabilistic discrimination power until the single winning option remains.</t>
  </si>
  <si>
    <t>WLSM</t>
  </si>
  <si>
    <t>LAM</t>
  </si>
  <si>
    <t>The reverse of the MaxiMin method representing the weakest link principle: eliminates alternatives that perform lowest on their highest-performing criteria. Suitable for the situations where solutions are outranked if they perform weak in high-importance criteria.</t>
  </si>
  <si>
    <t>DRPM</t>
  </si>
  <si>
    <t>A preference disaggregation method used to assess satisfaction utility functions to retrieve a global satisfaction criterion consistent with customer preferences. Helps to identify the performance of alternatives (e.g. customers) against relevant criteria (e.g. customer satisfaction dimensions).</t>
  </si>
  <si>
    <t>Dedicated to problems where option performances against each attribute are uncertain and provided in the form of probability distributions. Uses stochastic dominance to derive partial preferences based on concordance and discordance indexes retrieved using the ELECTRE method.</t>
  </si>
  <si>
    <t>Establishes pairwise outranking relations on fuzzy alternatives. Offers 6 distinct preference relations to remove the requirement for the DM to define performance thresholds.</t>
  </si>
  <si>
    <t>NAIADE</t>
  </si>
  <si>
    <t>COCOSO-G</t>
  </si>
  <si>
    <t>PIPRECIA</t>
  </si>
  <si>
    <t>WEBIRA</t>
  </si>
  <si>
    <t>CILOS-F</t>
  </si>
  <si>
    <t>FITradeoff-R</t>
  </si>
  <si>
    <t>BCR</t>
  </si>
  <si>
    <t>FDMM</t>
  </si>
  <si>
    <t>RMP</t>
  </si>
  <si>
    <t>RTM</t>
  </si>
  <si>
    <t>RPAP</t>
  </si>
  <si>
    <t>FUCA</t>
  </si>
  <si>
    <t>FUCOM</t>
  </si>
  <si>
    <t>CCDM</t>
  </si>
  <si>
    <t>1.3: Ambiguity Presence</t>
  </si>
  <si>
    <t>A method for objective criteria weight derivation based on the performance of alternatives against each criterion and its individual effect on the overall ranking. Offers the ability to include the DM's subjective preferences for criteria weights (e.g. threshold, bias) on top of an objective weight.</t>
  </si>
  <si>
    <t>Extension of CILOS method to deal with vague criteria loss representations using triangle fuzzy numbers.</t>
  </si>
  <si>
    <t>A compromise-seeking method based on a combination of WSM and WPM</t>
  </si>
  <si>
    <t>An extension to CoCoSo with Grey Numbers to account for multiple expert opinions on the alternative ranks in a GDM setting.</t>
  </si>
  <si>
    <t>A software-based method for iterative ordering of alternatives based on incomplete preference information expressed through partial preorder of the hypothetical outcomes.</t>
  </si>
  <si>
    <t>Subjective</t>
  </si>
  <si>
    <t>Objective</t>
  </si>
  <si>
    <t>Independent</t>
  </si>
  <si>
    <t>A thorough method for dealing with uncertain preference information to derive the fuzzy utility bounds for each alternatives with consideration of the DM's preference for the strictness of criteria weighting.</t>
  </si>
  <si>
    <t>An adaptation of SMAA to hierarchical criteria structure; produces probability-based rankings using Monte-Carlo simulation.</t>
  </si>
  <si>
    <t>A detailed method for determining the weights of criteria that exhibit measurable interdependence based on subjective scaling of the criteria importance by the DM.</t>
  </si>
  <si>
    <t>Order</t>
  </si>
  <si>
    <t>A detailed method for determining the relative order of preference for complex alternatives that are characterised by the interdependent criteria with uncertain weights.</t>
  </si>
  <si>
    <t>NNCI</t>
  </si>
  <si>
    <t>A method for ranking objective (measurable) alternatives w.r.t. DMs preferences expressed by a set of complex, hierarchical, but unweighted criteria.</t>
  </si>
  <si>
    <t>An efficient (less effort-consuming), user-friendly approach to applying Fuzzy PROMETHEE method.</t>
  </si>
  <si>
    <t>Derives the order of priority for quantitative alternatives in cases where the preferred performance values are not strictly defined and are instead represented by a range.</t>
  </si>
  <si>
    <t>2.1: Criteria Count</t>
  </si>
  <si>
    <t>3.1: Options Count</t>
  </si>
  <si>
    <t>An interactive method based on the value trees with imprecise preference statements and interval-based criteria weights. Uses Linear Programming to derive dominance relations. Originally implemented as a computer program; requires expertise to implement independently.</t>
  </si>
  <si>
    <t>A hybrid of ELECTRE III, NAIADE I &amp; PROMETHEE I. Uses fuzzy evaluations and concordance/discordance indexes for preference aggregation to determine preference relations between the alternatives. PAMSSEM I allows for incomparability of alternatives to form a partial preorder. PAMSSEM II resolves incomparability into a total order.</t>
  </si>
  <si>
    <t>A survey-based statistical technique for determining the subjective valuation of the different solution attributes based on conjoint analysis. Users express their preferences on the relative importance of criteria/attributes by pairwise comparison of the alternative options.</t>
  </si>
  <si>
    <t>A multivariate statistical technique demonstrated to be an effective standalone ranking method (not originally a formal MCDA method). Used for complex information pre-processing by breaking it down into criteria (principal decision components).</t>
  </si>
  <si>
    <t>A relatively simple method for dealing with uncertain weighting of hierarchical criteria (e.g. in a GDM setting)  that offers progressive development of the result before all pairwise assessments are done, thus reducing the workload burden on the DM.</t>
  </si>
  <si>
    <t>A method for defining criteria weights in large GDM settings with highly diverse opinions.</t>
  </si>
  <si>
    <t>Piecewise linear value functions offer a simpler alternative to non-linear value functions to derive reliable utility values to rank the options. The precision of this approach competes with non-linear value functions while requiring a level of effort comparable to using linear ones.</t>
  </si>
  <si>
    <t>Compares all possible ranking orders of the solution options to identify the one offering highest satisfaction with respect to criteria.</t>
  </si>
  <si>
    <t>The analytical component of the MAPPAC method that derives a global ranking of alternatives based on their "action profiles" (graphically represented commensurable behaviour) against selected criteria (partial profile) or all criteria (full profile), where the behaviour of the different alternatives may differ significantly.</t>
  </si>
  <si>
    <t>An interactive, unstructured method based on an AI-like searching tree software to narrow down the set of available alternatives to a feasible subset by series of pairwise comparisons. Represents a ranking method at its core, but extends to a Selection task by the consideration of incomparability between alternatives ("I don't know" user statements)</t>
  </si>
  <si>
    <t>The first version of a ranking ELECTRE method, adapted from ELECTRE I method used for choice problematic. Uses the concordance and discordance indices to transform a partial order into a complete order. These reflect the portion of criteria in which one alternative is at least as good (within the indifference threshold), or better than (outside of threshold), the other.</t>
  </si>
  <si>
    <t>An extension of PROMETHEE I that offers a complete ordering of alternatives by resolving incomparabilities using the aggregation of entering and leaving flows.</t>
  </si>
  <si>
    <t>Uses outranking based on 6 preference thresholds and Concordance and Discordance preference indicators. Produces partial ranking of alternatives, which allows for incomparability. Partial ranking implies that additional evaluation effort is required to retrieve a clear view of the prioritised alternatives, but allows to exclude poorly performing options.</t>
  </si>
  <si>
    <t>PROMETHEE GKS</t>
  </si>
  <si>
    <t>A Robust Ordinal Regression -based extension to the classical PROMETHEE methods. Allows using the desired ordering of reference alternatives as the baseline information for deriving preferences.</t>
  </si>
  <si>
    <t>Requires representing a complex system of criteria through 2 key parameters, Value &amp; Cost. Serves to uncover the full spectrum of the potential outcomes in the decision situations involving uncertainty and high similarity of the alternatives. Particularly useful for practical decision-making in situations that are traditionally served by complex methods.</t>
  </si>
  <si>
    <t>Finds the best option by measuring the distances of the available alternatives from the optimum and the optimal alternatives. The best alternative sits closest to its optimum points and the optimal points simultaneously. The criteria are not outlined explicitly but defined through hypothetical "optimum" alternatives used to map the available options against them.</t>
  </si>
  <si>
    <t>A method for semi-objective criteria weighting. Similar to RR, but its formula involves an additional parameter for the number of ranking dimensions. Allows working with problems involving a mix of both ordered and equal weights.</t>
  </si>
  <si>
    <t>A method for semi-objective criteria weighting. Calculates the non-normalised weights in 0-1 range through division by rank reciprocals (1/n).</t>
  </si>
  <si>
    <t>Unlimited</t>
  </si>
  <si>
    <t>Builds a pairwise comparison matrix using +1 for positive dominance, 0 for equivalent alternatives, and -1 for negative dominance to build weighted pre-order of alternatives.</t>
  </si>
  <si>
    <t>RMP-PE</t>
  </si>
  <si>
    <t>A simple ranking method for dealing with various types of criteria that may not be numerical and have to be evaluated subjectively. Uses comparative outranking against hypothetical solution options to model the DMs preference and not a pairwise comparison between the actual alternatives, which allows for a larger number of criteria and options to be considered.</t>
  </si>
  <si>
    <t>A family of related methods based on ranking theory to build a special score matrix for a given problem. Simultaneous use of several calculation approaches offers a wider view on results.</t>
  </si>
  <si>
    <t>A method for semi-objective criteria weighting that offers an improved, reliable performance over ROC method by using a more objective probabilistic assumption. Unrestricted weights are assumed to have uniform distribution and calculated using probability density functions. Produced criteria weights are similar to RS method and more objective than ROC method.</t>
  </si>
  <si>
    <t>A method for objective criteria weighting based on subjective ranking of criteria as a reflection of its ordinal importance. Based on the mathematical principle of centroid; but suffers from unconstrained range of the possible criteria weights resulting - which can differ far enough to appear that some criteria have negligible influence on the decision compared to others.</t>
  </si>
  <si>
    <t>An evolution of GRIP where, instead of using criteria, the DM preferences are expressed as the desired rank of reference alternatives to order non-reference options.</t>
  </si>
  <si>
    <t>Preference Model</t>
  </si>
  <si>
    <t>Criteria Influence</t>
  </si>
  <si>
    <t>Simplified MAVT/special case MAUT with additive value function normalised on a 0-1 scale. Involves direct addition of the alternative performances multiplied by the criteria weights.</t>
  </si>
  <si>
    <t>DIVAPIME</t>
  </si>
  <si>
    <t>SMAA-2</t>
  </si>
  <si>
    <t>Simplified MAVT/special case MAUT: uses an additive model with a linear simplification of the utility/value function. Assumes independence of utility and preference. Independent performances are assigned at a common scale. Includes a simple approach to deriving criteria weights.</t>
  </si>
  <si>
    <t>An improvement to SMART method that resolves its insensitivity to ranges/variability of utility values. Uses SWING method to derive criteria weights from subjective ordering.</t>
  </si>
  <si>
    <t>An improvement to SMARTS offering methodological preference elicitation for the pre-specified attributes. Does not require stakeholder interviews and offers simpler calculations.</t>
  </si>
  <si>
    <t>Uses stratification concept to consider the possible probabilistic variations in criteria weights while a decision is being made or after it was made.</t>
  </si>
  <si>
    <t>A method built by combining the approaches from SMAA, ROR, &amp; ERA methods. It allows building a very detailed representation of the DMs preferences using scarce data and derive a reliable ranking recommendation based upon several different utility function types.</t>
  </si>
  <si>
    <t>Intervals</t>
  </si>
  <si>
    <t>A simple method for ranking deterministic options based on how far they fall from the ideal solution available for each criterion.</t>
  </si>
  <si>
    <t>An improved version of the SIMOS method for criteria weights derivation based on reference points rather than mutual comparison between criteria.</t>
  </si>
  <si>
    <t>One of the simplest methods for ranking the alternatives. Relies on transforming a complex set of values and requirements into a clear (mutually exclusive, exhaustive, and relevant) criteria. Particularly effective in Group DM settings. Separate options are scored directly by voting and ranked using the sum or the average of the provided scores.</t>
  </si>
  <si>
    <t>A method for defining objectives/criteria for complex, poorly defined or vague decision problems through an interactive interview/questionnaire process. Offers a strong qualitative capability and involves comparing the considered problem against the existing or past real-world examples. Results in sets of criteria that can be further used in MCDA process.</t>
  </si>
  <si>
    <t>An improvement to MARE method using triangular distribution simulations to reflect the uncertainty in the performance of alternatives. Produces a range of possible values with the most likely values indicated.</t>
  </si>
  <si>
    <t>A method for criteria weighting in Group DM settings based on the frequency of criteria mentions in respondent opinions. Requires the involved stakeholders to express their opinions regarding criteria importance, which are then combined to yield the resultant relative criteria weights.</t>
  </si>
  <si>
    <t>SCA (I)</t>
  </si>
  <si>
    <t>SCA (II)</t>
  </si>
  <si>
    <t>CAM</t>
  </si>
  <si>
    <t>PRUF</t>
  </si>
  <si>
    <t>RRMI</t>
  </si>
  <si>
    <t>CMCDA</t>
  </si>
  <si>
    <t>ZMii</t>
  </si>
  <si>
    <t>TODIM-CPT</t>
  </si>
  <si>
    <t>An extension of TODIM that takes criteria interactions into account</t>
  </si>
  <si>
    <t>An extension of the original TODIM method for dealing with imprecise decision information expressed by the DM as interval or linguistic values.</t>
  </si>
  <si>
    <t>A general extension to TODIM that considers hesitation regarding option performances.</t>
  </si>
  <si>
    <t>Allows choosing the best alternative from a set of equivalent Pareto Optimal solutions (as produced by an MODM procedure) by ranking based on minimising trade-off.</t>
  </si>
  <si>
    <t>The core method in a set of "aggregation-disaggregation" approaches originally developed as an alternative to MAUT. Optimally infers additive value function consistent with the global preferences expressed through ranking a set of reference alternatives by the DM#.</t>
  </si>
  <si>
    <t>A more precise version of UTA that replaces constraint values with error margins for the reference rankings.</t>
  </si>
  <si>
    <t>An extension of the UTA-GMS method using Non-Additive Integrals to allow for dependence between criteria.</t>
  </si>
  <si>
    <t>UTAMP</t>
  </si>
  <si>
    <t>A compensatory version of TOPSIS that minimises the distance to ideal solution using linear normalisation. Produces a more precise, relevant answer and allows exploring the range of stable criteria weights i.e. such that retain the same ranking as was obtained with original weights.</t>
  </si>
  <si>
    <t>An interactive method for measuring the DM's overall aspiration levels using reference directions. Ranking is derived subjectively using graphical output representation.</t>
  </si>
  <si>
    <t>MCCPI</t>
  </si>
  <si>
    <t>Comparison</t>
  </si>
  <si>
    <t>Interval</t>
  </si>
  <si>
    <t>Distribution</t>
  </si>
  <si>
    <t>2. Criteria Definition</t>
  </si>
  <si>
    <t>A method for ordering the alternatives in situations requiring the evaluation of relative criteria importance (weights) and interaction.</t>
  </si>
  <si>
    <t>FDEMATEL</t>
  </si>
  <si>
    <t>MADM-OPT</t>
  </si>
  <si>
    <t>An extension to the WASPAS method with Grey numbers for dealing with imprecise, underdefined, or immeasurable decision information.</t>
  </si>
  <si>
    <t>A high-precision method for optimising criteria weights through an iterative procedure until the optimum distribution of weights is identified, based on the initial ranking of alternatives performed with equal criteria weights.</t>
  </si>
  <si>
    <t>Uses linear combinations of matrix algebra (Eigenvector calculations) to derive criteria weights based on option performances. Produces the decision matrix using nominal scoring against external reference values for each criterion. Relatively simple and flexible.</t>
  </si>
  <si>
    <t>A more robust and precise version of the AHP-like method that involves elaborate computer-based calculations.</t>
  </si>
  <si>
    <t>Global performance of each alternative is computed as the algebraic sum of its evaluations multiplied by its weighted criteria.</t>
  </si>
  <si>
    <t>A version of the WSM method that uses multiplicative aggregation instead of addition to amplify performance differences between the options.</t>
  </si>
  <si>
    <t>IAMS</t>
  </si>
  <si>
    <t>An extension to WSM method where the α-level sets are used to derive fuzzy utilities</t>
  </si>
  <si>
    <t>WPM-F (FWPM)</t>
  </si>
  <si>
    <t>An extension to WPM method where the α-level sets are used to derive fuzzy utilities</t>
  </si>
  <si>
    <t>XOR-AHP</t>
  </si>
  <si>
    <t>A verbal decision analysis method that derives partial order on the set of options using psychologically aligned preference elicitation procedures. Uses ordinal evaluation of alternatives against criteria pairs to build binary relations.</t>
  </si>
  <si>
    <t>An extension of ZAPROS method for dealing with ordinal evaluations of alternatives expressed in interval form, which allows for incomparability and partial order.</t>
  </si>
  <si>
    <t>ELICIT</t>
  </si>
  <si>
    <t>A semi-objective criteria weighting method that uses the order of criteria importance provided by the DM to infer the most probable criteria weights using a statistical approach.</t>
  </si>
  <si>
    <t>A method for translating verbal (linguistic) assessments of option performances into probabilistic values with application of fuzzy logic to account for vagueness in verbal meanings.</t>
  </si>
  <si>
    <t>An interview-based method for criteria weighting that uses a more detailed version of preference relations to model complex DM attitudes; includes hesitation and intransitive relations.</t>
  </si>
  <si>
    <t>A qualitative ranking method that uses comparative assessments provided by multiple stakeholders in linguistic terms. Measures the degree of consensus between stakeholders.</t>
  </si>
  <si>
    <t>A simple method for ranking a large number of options on many criteria in the presence of multiple stakeholders.</t>
  </si>
  <si>
    <t>Flat only</t>
  </si>
  <si>
    <t>A highly flexible method for estimating high-precision preference structure of multiple DMs (attributes, weights, priorities) from their overall evaluations, which may be vague. Allows building a unique preference model for each individual DM or a unique situation depending on the goal of the task. Combines various analytical methods (reference-based, comparison-based, functional, statistical).</t>
  </si>
  <si>
    <t>CBA</t>
  </si>
  <si>
    <t>Not formally a MCDA method, but performs an equivalent function by evaluating the alternatives against two attribute dimensions: any negative aspects associated with an alternative are expressed in monetary terms as costs; while its positive aspects represent the utility components and may be expressed in either monetary terms or the original measured units.</t>
  </si>
  <si>
    <t>An interactive method that applies an Optimisation technique (convex cones) to solve discrete selection problems with ill-defined preferences. It is used to derive a suitable preference function by comparing the solution alternatives among each other.</t>
  </si>
  <si>
    <t>The first version of the pairwise comparison matrix where the relative performances between the options are assessed as either 0 or 1, and then calculated in a WSM-like approach. A rough, but easy to implement method.</t>
  </si>
  <si>
    <t>A visualisation technique for MCDA problems that provides a graphical view of criteria, data points, and decision axes. Uses PCA method in its operation and represents a sensitivity analysis technique for PROMETHEE outputs, thus providing a clearer view on the resultant ranking.</t>
  </si>
  <si>
    <t>A simple method for ranking the alternative options, which is based on the principles borrowed from the Multi-Objective Optimisation (MODM) domain.</t>
  </si>
  <si>
    <t>A version of MOORA that uses multiplicative value function mixed with the reference-point approach to offer a higher precision of results.</t>
  </si>
  <si>
    <t>NMUTA (UTA-NM)</t>
  </si>
  <si>
    <t>An elaborate method for deriving precise criteria weights based on simplified pairwise comparison procedure offering a more robust process.</t>
  </si>
  <si>
    <t>Although not a formal MCDA method itself, it is widely used across the industries to evaluate the risk levels based on both qualitative and quantitative aspects of a product or action. Uses a pre-defined criteria categories (failure modes), Scoring values (severity), and importance weights (likelihood) that are used to describe the system (product, action) for the evaluation.</t>
  </si>
  <si>
    <t>Based on a hierarchical decomposition of comparison attributes and a Scoring assignment using rank order centroids.</t>
  </si>
  <si>
    <t>A multiplicative version of the AHP that uses pairwise comparison to subjectively perform both criteria weighting and option performance Scoring tasks.</t>
  </si>
  <si>
    <t>A very simple method for ranking the Pareto front of equivalent alternatives. Each alternative is ranked based on its performance Scoring within each criterion (top rank for best Scoring, bottom rank for weakest performance). Then, weighted sum is calculated for each alternative based on option rank and performance Scoring for all criteria.</t>
  </si>
  <si>
    <t>A TOPSIS basis with fuzzy triangular representation of criteria weights and options Scoring to represent a discordance of opinions in a GDM setting.</t>
  </si>
  <si>
    <t>An interactive procedure for ranking the alternatives based on weighted overlap of interval Scoring values, risk attitude, and weighted dominance. Presents a visual output to facilitate the DM's understanding of the relationships between ranked alternatives.</t>
  </si>
  <si>
    <t>A Scoring technique for aggregating interval judgements about option performances in GDM setting, where the degree of agreement between the DMs and the degree of information completeness are measured to drive prioritisation.</t>
  </si>
  <si>
    <t>A simulation-based extension to the original Evidential Reasoning method for dealing with information (multiple conflicting "belief Scoring"). Requires a computer code to execute.</t>
  </si>
  <si>
    <t>ROR extension to deal with uncertain alternative Scoring.</t>
  </si>
  <si>
    <t>Derives the performance of each option by measuring the difference between the hypothetical ideal and empirical performance Scoring for each criterion and summing these gaps to inform option rankings. Similar to MARCOS, but only uses 1 reference point.</t>
  </si>
  <si>
    <t>Works by expressing the alternatives on a 2D plane and ranking in accordance with separation from the ideal point. Offers the procedure to translate option Scoring against multiple criteria into 2D expression by outranking.</t>
  </si>
  <si>
    <t>Derives a ranking order for a set of alternatives characterised by the quantitative (measurable) criteria exhibiting equivalent importance and uncertain performance Scoring.</t>
  </si>
  <si>
    <t>A Preference Programming-type method that uses ordinal information to reflect both the criteria weights and the performance Scoring of alternatives in GDM settings.</t>
  </si>
  <si>
    <t>A detailed method for determining precise criteria weights based on DM's criteria dominance statements, and geometrical assessment of option rankings based on interval Scoring. Allows for both known and uncertain information on option performances against various criteria.</t>
  </si>
  <si>
    <t>An objective preference elicitation method for pairwise-based ranking methods, originally intended for use with the RMP method. Used to derive option Scoring and preference orders for non-numerical (lexicographic) criteria.</t>
  </si>
  <si>
    <t>A VIKOR basis with fuzzy representation of the DM preferences and option performance Scoring to suit a GDM setting with multiple opinions.</t>
  </si>
  <si>
    <t>A very simple, spreadsheet-based method for deriving option performance Scoring from pairwise comparison information that uses qualitative gradations. The aggregation function is hidden from the user.</t>
  </si>
  <si>
    <t>Options-based</t>
  </si>
  <si>
    <t>Programming</t>
  </si>
  <si>
    <t>Separation</t>
  </si>
  <si>
    <t>DIER-BCS</t>
  </si>
  <si>
    <t>2.2: Criteria Importance</t>
  </si>
  <si>
    <t>GMCR</t>
  </si>
  <si>
    <t>A combination of CP and GIS methods for prioritising among the geographical solution alternatives where different geographical locations are used as a separate criteria layer.</t>
  </si>
  <si>
    <t>Serves as a cost-effective decision data collection tool. Uses the DM's best/worst preferences for all available options compared in pairs to derive priorities by identifying the maximum difference in option utilities. Although requiring some competence in MCDA theory for the analyst, this method is dedicated to offer a data-gathering process that is simple for the respondents to use.</t>
  </si>
  <si>
    <t>An integrated compensatory method that employs CILOS decision matrices and Entropy Method to measure relative criteria weights.</t>
  </si>
  <si>
    <t>Aggregates probabilistic, incomplete and imprecise data from the various experts to derive the probabilistic ranking for the most important attributes of the involved solution alternatives. Does not use explicit criteria, but distinguishes between information sources using credibility rating.</t>
  </si>
  <si>
    <t>FANMA</t>
  </si>
  <si>
    <t>KEMIRA-E</t>
  </si>
  <si>
    <t>A qualitative method dedicated to ordering product attributes in accordance with their importance for the task at hand. Used as a precursor to calculating criteria weights using other methods.</t>
  </si>
  <si>
    <t>An adaptation of the KANO method to allow for uncertainty or variability in the user/expert opinions, which may be expressed using more than 1 score, or withheld altogether.</t>
  </si>
  <si>
    <t>A software-based method that uses DMs knowledge about the considered criteria to infer intercriteria influences and inform criteria structure by creating a binary relations matrix.</t>
  </si>
  <si>
    <t>FCM</t>
  </si>
  <si>
    <t>The application of Cognitive Maps method to depict the relationships between interdependent criteria.</t>
  </si>
  <si>
    <t>Used to retrieve criteria weights using matrix operations on the nominal criteria importance Scoring from multiple DMs.</t>
  </si>
  <si>
    <t>EWM</t>
  </si>
  <si>
    <t>An adaptation of the original DEMATEL method for finding the cause-and-effect relationships between objects to MCDA tasks. May be used either to rank the alternatives with implicit consideration of the criteria; or to derive criteria weights. Represents a special case FCM.</t>
  </si>
  <si>
    <t>A method for inferring probabilistic criteria weights based on hypothetical outcome scenarios from multiple DMs using non-interactive, pre-defined surveys.</t>
  </si>
  <si>
    <t>A method for cardinal criteria weighting based on criteria rank to represent ordinal importance information. Calculates criteria weights based on the identification of the most and the least important criteria. Allows grouping criteria weights that are more or less similar in importance. Implemented as software.</t>
  </si>
  <si>
    <t>Defines the criteria weights using an approach opposite to the EM method. Tests the correlation between criteria using the information contained in the Decision Matrix.</t>
  </si>
  <si>
    <t>AHP basis with fuzzy evaluation of criteria weights.</t>
  </si>
  <si>
    <t>An improvement to ARAS using Fuzzy numbers to deal with uncertain decision information due to subjectivity, hesitation, or multiple opinions.</t>
  </si>
  <si>
    <t>An improvement to ARAS using Grey numbers approach to deal with uncertain decision information expressed as min/max bounds.</t>
  </si>
  <si>
    <t>An adaptation of the ARAS method for problems involving hierarchical criteria.</t>
  </si>
  <si>
    <t>Aggregates the preferences ("perceptions") collected from a large number of different stakeholders, offering an additional metric to measure the respondent's expertise and the importance of their opinion in the given project. Dedicated for use with BIM in the building industry, but could be adapted for other contexts.</t>
  </si>
  <si>
    <t>A detailed method dedicated to assessing geographical performance indicators (e.g. sustainability) in complex GDM problem settings.</t>
  </si>
  <si>
    <t>A qualitative method that uses a form of Cognitive Mapping process to build a value map, which in MADM problems can be used as a mean to define the criteria and their hierarchy. Dedicated to underdefined problems of both quantitative and qualitative nature. Centred around the subjectivity of stakeholder views in organisational decision-making tasks.</t>
  </si>
  <si>
    <t>A qualitative method for retrieving decision information from multiple experts before formulating an MCDA task. The information retrieved allows to formulate the objectives of the task (used as criteria in an MCDA task), prioritisation of the objectives (to inform criteria weights), and define action alternatives (used as options).</t>
  </si>
  <si>
    <t>A thorough method for inferring option scoring from subjective preference information expressed in immeasurable linguistic form (e.g. Yes/No answers) against many criteria. Uses mathematical Graph theory approach to infer ranking output.</t>
  </si>
  <si>
    <t>A detailed, precise technique to rate option performances against the Max &amp; Min reference point on interacting criteria.</t>
  </si>
  <si>
    <t xml:space="preserve">An AI-based approach for structuring complex problems with uncertain linguistic inputs, which also considers the DM's risk-taking attitude (represented as criteria influence thresholds). </t>
  </si>
  <si>
    <t>GRA</t>
  </si>
  <si>
    <t>SIPRES</t>
  </si>
  <si>
    <t>The combined ZAPROS &amp; Simos methods for ranking qualitative alternatives using quantitative information.</t>
  </si>
  <si>
    <t>A VDA method involving the efficiency criteria grouped into independent subsets. Performs a pairwise analysis of advantages and disadvantages between the alternatives. VDA procedures imply verbal participation of the DMs i.e. qualitative, verbal responses retrieved through interviews are fed into the analytical model to aggregate numerical preference scores.</t>
  </si>
  <si>
    <t>ELECTRE special case based on ill-defined criteria substitution rates (e.g. strongly conflicting DM opinions only allowing the definition of min-max boundaries and no compromise).</t>
  </si>
  <si>
    <t>DM opinions for preference order on the alternatives are used to represent them as points in space, which are then compared against the ideal solution point. The judgements on criteria are converted into two dimensions reflecting Similarity and Dissimilarity.</t>
  </si>
  <si>
    <t>A Light method similar to SAW that uses multiplication instead of addition. Allows exaggerating the distinction between alternatives that otherwise rank indistinguishably close to each other.</t>
  </si>
  <si>
    <t>Similar to the AHP but avoids the use of Pairwise Comparisons by using pre-defined set of option performance scores, allowing to cover an exhaustive set of generic factors.</t>
  </si>
  <si>
    <t>TODIM-IF</t>
  </si>
  <si>
    <t>TODIM-F</t>
  </si>
  <si>
    <t>TOPSIS-F</t>
  </si>
  <si>
    <t>AHP-MG</t>
  </si>
  <si>
    <t>ELECTRE SS</t>
  </si>
  <si>
    <t>ELECTRE III method that accounts for uncertainties in criteria importance weights.</t>
  </si>
  <si>
    <t>A PROMETHEE I basis with fuzzy representation of uncertain preference information.</t>
  </si>
  <si>
    <t xml:space="preserve"> APROMETHEE II basis with fuzzy representation of uncertain preference information.</t>
  </si>
  <si>
    <t>Produces an interval order of option priorities to emphasize indifference relations and distinguish it from incomparability. This is achieved by allowing for option performance overlaps when deriving an interval order of preferences, which effectively accounts for uncertainty in the evaluation of alternative performances. Accounts for risks in the form of uncertain performance scoring.</t>
  </si>
  <si>
    <t>A method for translating strategic objectives into finite criteria in large group settings (e.g. public polls) to pre-process objectives for MCDM activities before using an aggregation method (e.g. WSM).</t>
  </si>
  <si>
    <t>Concordance &amp; discordance-based preference evaluation is used on DM's subjective judgements to yield the most objective order of alternatives based on the relative importance of criteria.</t>
  </si>
  <si>
    <t>A combination of QFD to assess the importance of criteria, and VIKOR to perform a robust ranking and selection of options.</t>
  </si>
  <si>
    <t>Hierarchical</t>
  </si>
  <si>
    <t>Interacting</t>
  </si>
  <si>
    <t>A method for defining the criteria, identifying the options and the ideal alternative, and deriving option performances based on a range of available documentation e.g. legislative or technical.</t>
  </si>
  <si>
    <t>Pre-determined</t>
  </si>
  <si>
    <t>A combination of PCA and ELECTRE that requires agglomerating the many criteria into 2 or 3 main ("principal") axes. These axes are independent and are analysed using 2D or 3D PCA; but the criteria within each axis may be dependent on each other.</t>
  </si>
  <si>
    <t>PAMSSEM</t>
  </si>
  <si>
    <t>PP-IOI</t>
  </si>
  <si>
    <t>Point</t>
  </si>
  <si>
    <t>Abstract</t>
  </si>
  <si>
    <t>Probability</t>
  </si>
  <si>
    <t>Point Values</t>
  </si>
  <si>
    <t>2.7: Criteria Hierarchy</t>
  </si>
  <si>
    <t>Combines subjective and objective approaches ( EM I, AHP, TOPSIS, and VIKOR methods) to minimise risk and maximise gain by introducing the consideration of DM views into objective analysis.</t>
  </si>
  <si>
    <t>Similar to CBA, but requires that all criteria are already expressed in monetary terms (or other common scale) and includes the process for deriving criteria weights.</t>
  </si>
  <si>
    <t>A simple method similar to other well-known distance-based approaches, but allows specifying the Indifference threshold to compare highly dissimilar options.</t>
  </si>
  <si>
    <t>Employs Grey System Theory to model incomplete or multiple information. Combines the use of other methods (AHP, TOPSIS) and accounts for DM competence by weighting their opinions.</t>
  </si>
  <si>
    <t>A nonparametric iterative programming technique for evaluating the relative efficiencies of decision units with common input and output terms using historical data and a hypothetical aggregating criterion. Typically used for retrospective monitoring and control applications, but also offers benefits if applied as an MCDA tool despite not originally coming from the MCDA domain</t>
  </si>
  <si>
    <t>A precise, mathematically robust, and yet relatively simple method for determining criteria weights using a hypothetical reference of equivalent weights.</t>
  </si>
  <si>
    <t>LFA</t>
  </si>
  <si>
    <t>2.4: Weights Format</t>
  </si>
  <si>
    <t>2.3: Weights Basis</t>
  </si>
  <si>
    <t>DEMATEL modification intended for working with uncertainties in the decision input data.</t>
  </si>
  <si>
    <t>The method calculates the values of criteria functions for each alternative and then evaluates the distance between the total criteria value for each alternative and the approximation area border. The ranking is based on this distance, with the farthest option representing the most preferred solution. Proposed as having better precision than more basic distance-based methods.</t>
  </si>
  <si>
    <t>Originally dedicated to Choice problematic, this method is presented as criteria weighting method because it does not offer a ranking capability. Allows deriving criteria weights for problems involving 2 sets of different criteria e.g. qualitative and quantitative, positive and negative, etc. where sets do not exhibit equal importance. Options can be subsequently ranked using optimisation on both sets of criteria.</t>
  </si>
  <si>
    <t>An extension of the KEMIRA method with entropy tools to incorporate the consideration of 3 or more groups of criteria when deriving weights.</t>
  </si>
  <si>
    <t>TRUST</t>
  </si>
  <si>
    <t>IDCR</t>
  </si>
  <si>
    <t>SWING-I (ISWING)</t>
  </si>
  <si>
    <t>SWING criteria weighting method adapted for partial preference inputs.</t>
  </si>
  <si>
    <t>A multistage method for deriving criteria weighs based on the total range of possible option ratings. Uses dedicated functions (linear, non-linear) to allow different preference shapes between the extremes.</t>
  </si>
  <si>
    <t>Built upon MAUD &amp; ZAPROS, represents a practical application of the Dominance Search Theory to model the decision process. Facilitates problem structuring and choice between alternatives based on the decision maker's preferences expressed in natural language. Does not require limiting the number of considered alternatives since not all pairwise comparisons have to be made, some may be omitted based on the available information. Also called PARK (foreign transliteration) or PACOM (Pairwise Comparison).</t>
  </si>
  <si>
    <t>MSIP</t>
  </si>
  <si>
    <t>An extension to UTA that highlights the differences between successive reference actions to yield a more pronounced preference model.</t>
  </si>
  <si>
    <t>A qualitative method for dealing with situations where the importance relations of criteria and preference relations of options are mutually dependent (i.e. one serves as the reference for the other).</t>
  </si>
  <si>
    <t>A hybrid method for assessing the Total Rate of Return for the considered alternatives based on a scaled combination of CBA (monetary criteria) and MCDA (for deriving option utilities based on DMs preferences).</t>
  </si>
  <si>
    <t>TODIM-E</t>
  </si>
  <si>
    <t>An extension of TODIM method for dealing with probability intervals.</t>
  </si>
  <si>
    <t>A technique for deriving criteria weights and ranking the alternatives based on multiple judgements in the presence of uncertainty regarding both option scoring and criteria weights. Incorporates optimistic, pessimistic, and neutral DM attitudes to uncertainty by implementing XOR(Exclusive OR) logic.</t>
  </si>
  <si>
    <t>LAM-F (FLAM)</t>
  </si>
  <si>
    <t>A subjective method for ranking projects (described with qualitative &amp; quantitative criteria) in large GDM settings where the group DMs represent a hierarchical structure (e.g. corporate departments). Includes the rating of DM competence.</t>
  </si>
  <si>
    <t>3.2: Attribute Nature</t>
  </si>
  <si>
    <t>3.3: Rating Format</t>
  </si>
  <si>
    <t>The procedure for deriving criteria importance weights based on two key metrics: importance and uncertainty</t>
  </si>
  <si>
    <t>SIR-F/G/IFG</t>
  </si>
  <si>
    <t>A fuzzy extension to SIR for dealing with uncertainties in option Scoring. A variety of versions exist, including Fuzzy, Grey, and Grey-Intuitionistic representation of option Scoring. Allows working with many criteria in a hierarchical structure, but forces the user to narrow down to 15 flat criteria in the process. Includes the consideration of DM competence.</t>
  </si>
  <si>
    <t>A linguistic assessment scale is used to transform any linguistic term into a cloud of linguistic variables and further into numerical assessment values for Group DM. Includes DM competence weighting.</t>
  </si>
  <si>
    <t>CUT</t>
  </si>
  <si>
    <t>Distinguishes between the active &amp; passive criteria to demonstrate compensation asymmetry. Binary indexes are used to identify preference relations.</t>
  </si>
  <si>
    <t>SMAA-3</t>
  </si>
  <si>
    <t>SMAA adapted for incomplete preference information presented using value ranges.</t>
  </si>
  <si>
    <t>SMAA with thresholds limiting the possible option values, which affects the possible selection of option rankings from which criteria weights are calculated.</t>
  </si>
  <si>
    <t>A ranking method based on stochastic simulation of heavy uncertainties. Uses option performances to derive criteria weights by calculating the "rank acceptability index" for each possible rank order of options.</t>
  </si>
  <si>
    <t>SMAA-A</t>
  </si>
  <si>
    <t>SMAA that uses subsets of reference points to derive criteria weights that produce the most acceptable ranking order of alternatives.</t>
  </si>
  <si>
    <t>Uses intelligent analysis of historical data to rank the existing solutions or help to derive the new ones based on the measure of similarity.</t>
  </si>
  <si>
    <t>A structured group interaction method to define, select, and structure the evaluation criteria and solution options for MCDA problems using statistical methods.</t>
  </si>
  <si>
    <t>Prof. Konstantinos Salonitis</t>
  </si>
  <si>
    <t>Professor and Head of Sustainable Manufacturing Systems Centre</t>
  </si>
  <si>
    <t>Sustainable Manufacturing Systems Centre</t>
  </si>
  <si>
    <t>k.salonitis@cranfield.ac.uk</t>
  </si>
  <si>
    <t>https://www.linkedin.com/in/k-salonitis/</t>
  </si>
  <si>
    <t>Position</t>
  </si>
  <si>
    <t>Authors</t>
  </si>
  <si>
    <t>Contact Details</t>
  </si>
  <si>
    <t>issue 2</t>
  </si>
  <si>
    <t>DST</t>
  </si>
  <si>
    <t>1900-1909</t>
  </si>
  <si>
    <t>2020-2030</t>
  </si>
  <si>
    <t>2010-2019</t>
  </si>
  <si>
    <t>Year Range</t>
  </si>
  <si>
    <t>New Methods</t>
  </si>
  <si>
    <t>OPA</t>
  </si>
  <si>
    <t>Output Format</t>
  </si>
  <si>
    <t>Options Count</t>
  </si>
  <si>
    <t>Criteria Count</t>
  </si>
  <si>
    <t>Criteria Hierarchy</t>
  </si>
  <si>
    <t>Criteria Dependence</t>
  </si>
  <si>
    <t>Ambiguity Presence</t>
  </si>
  <si>
    <t>Full Name</t>
  </si>
  <si>
    <t>Analytic Center UTA</t>
  </si>
  <si>
    <t>Analytic Hierarchy Process</t>
  </si>
  <si>
    <t>Saaty TL (1980) The analytic hierarchy process. McGraw Hill, New York</t>
  </si>
  <si>
    <t>Fuzzy AHP</t>
  </si>
  <si>
    <t>Multiplicative AHP</t>
  </si>
  <si>
    <t>Revised AHP</t>
  </si>
  <si>
    <t>Aspiration-level Interactive Model</t>
  </si>
  <si>
    <t>Aggregation of Individual Rankings</t>
  </si>
  <si>
    <t>Aggregated Indices Randomization Method</t>
  </si>
  <si>
    <t>Dotsenko, S., Makshanov, A. and Popovich, T. (2014) ‘Application of aggregated indices randomization method for prognosing the consumer demand on features of mobile navigation applications. In REAL CORP 2014–PLAN IT SMART! Clever Solutions for Smart Cities’, Proceedings of 19th International Conference on Urban Planning, Regional Development and Information Society, May, pp.803–806, CORP–Competence Center of Urban and Regional Planning.</t>
  </si>
  <si>
    <t>Advanced Multi-Attribute Scoring Technique</t>
  </si>
  <si>
    <t>Analytic Network Process</t>
  </si>
  <si>
    <t>Saaty, T. L. (1996). Decision making with dependence and feedback: the analytic network process: The organization and prioritization of Heavyity. Pittsburgh: Rws Publications.</t>
  </si>
  <si>
    <t>Fuzzy ANP</t>
  </si>
  <si>
    <t>Aggregated Preference Indices Method</t>
  </si>
  <si>
    <t>Aggregation and Ranking of Alternatives near the Multi-attribute Ideal Situation</t>
  </si>
  <si>
    <t>Additive Ratio Assessment</t>
  </si>
  <si>
    <t>Fuzzy ARAS</t>
  </si>
  <si>
    <t>Grey ARAS</t>
  </si>
  <si>
    <t>Hierarchical ARAS</t>
  </si>
  <si>
    <t>Achieving Respect for Grades by Using ordinal Scales</t>
  </si>
  <si>
    <t>Alternative Ranking Interactive Aid based on DomiNance structural information Elicitation</t>
  </si>
  <si>
    <t>Analysis and Synthesis of Parameters under the Information Deficiency</t>
  </si>
  <si>
    <t>Hovanov, N., 1996. ASPID-METHOD: Analysis and Synthesis of Parameters under Information Deficiency. St. Petersburg State University Press, St. Petersburg (in Russian).</t>
  </si>
  <si>
    <t>Advanced STRategic Intelligent Decision Aid</t>
  </si>
  <si>
    <t>Berkeley, D., Humphreys, P.C., Larichev, 0.1. and Moshkovich, H.M, 1989b. ASTRIDA: Advanced Strategic Intelligent Decision Aid: Global Design. ST/ICERD Doc. ASTRIDA-GD-001. London: LSE.</t>
  </si>
  <si>
    <t>Base-Criterion Method</t>
  </si>
  <si>
    <t>Benefit-to-Cost Ratio</t>
  </si>
  <si>
    <t>Bayesian Decision Analysis</t>
  </si>
  <si>
    <t>Newman, J. W., (1971). Management Applications of Decision Theory. New York: Harper &amp; Row.</t>
  </si>
  <si>
    <t>Brown-Gibson Model</t>
  </si>
  <si>
    <t>Benefits Prioritization Analysis</t>
  </si>
  <si>
    <t>Balanced ScoreCard</t>
  </si>
  <si>
    <t>Kaplan, R.S. and Norton, D.P. (1995) ‘Putting the balanced scorecard to work’, Performance Measurement, Management, and Appraisal Sourcebook, Vol. 6, No. 1, p.66.</t>
  </si>
  <si>
    <t>Best-Worst Method</t>
  </si>
  <si>
    <t>Best-Worst Scaling</t>
  </si>
  <si>
    <t>Louviere, J. J., &amp; Woodworth, G. G. (1990). Best-Worst Scaling: A Model for Largest Difference Judgments. University of Alberta: Working Paper, Faculty of Business.</t>
  </si>
  <si>
    <t>Group BWM</t>
  </si>
  <si>
    <t>Haseli, G.; Sheikh, R.; Wang, J.; Tomaskova, H.; Tirkolaee, E.B. A Novel Approach for Group Decision Making Based on the Best–Worst Method (G-BWM): Application to Supply Chain Management. Mathematics 2021, 9, 1881. https://doi.org/10.3390/math9161881</t>
  </si>
  <si>
    <t>Conjoint Analysis</t>
  </si>
  <si>
    <t>Cloud Aggregation</t>
  </si>
  <si>
    <t>Consensus Analysis Model</t>
  </si>
  <si>
    <t>Cost-Benefit Analysis</t>
  </si>
  <si>
    <t>Case-Based Reasoning</t>
  </si>
  <si>
    <t>Convex Cone Approach</t>
  </si>
  <si>
    <t>Consensus Decision-Making</t>
  </si>
  <si>
    <t>Consistent Fuzzy Preference Relations</t>
  </si>
  <si>
    <t>Cooperative Game Theory</t>
  </si>
  <si>
    <t>Criterion Impact LOSs</t>
  </si>
  <si>
    <t>E. K. Zavadskas, Integrated Resource Assessment and Selection Decisions in Construction (Mokslas, Vilnius, 1987), p. 210. (In Russian).</t>
  </si>
  <si>
    <t>Fuzzy CILOS</t>
  </si>
  <si>
    <t>Choquet Integral</t>
  </si>
  <si>
    <t>Conjunctive Method</t>
  </si>
  <si>
    <t>Cognitive Mapping</t>
  </si>
  <si>
    <t>Constructivist MCDA</t>
  </si>
  <si>
    <t>Grey COCOSO</t>
  </si>
  <si>
    <t>Yazdani, M., Zarate, P., Kazimieras Zavadskas, E. and Turskis, Z. (2019), "A combined compromise solution (CoCoSo) method for multi-criteria decision-making problems", Management Decision, Vol. 57 No. 9, pp. 2501-2519. https://doi.org/10.1108/MD-05-2017-0458</t>
  </si>
  <si>
    <t>COmbined COmpromise Solution</t>
  </si>
  <si>
    <t>COmbinative Distance-based Assessment</t>
  </si>
  <si>
    <t xml:space="preserve">Keshavarz-Ghorabaee, Mehdi &amp; Zavadskas, Edmundas &amp; Turskis, Zenonas &amp; Antucheviciene, Jurgita. (2016). A new combinative distance-based assessment (CODAS) method for multi-criteria decision-making. Economic computation and economic cybernetics studies and research / Academy of Economic Studies. 50. 25-44. </t>
  </si>
  <si>
    <t>Characteristic Objects METhod</t>
  </si>
  <si>
    <t>Heavy Proportional
Assessment</t>
  </si>
  <si>
    <t>Zavadskas, E. and Kaklauskas, A. (1996) ‘Determination of an efficient contractor by using the new method of multi-criteria assessment’, Paper presented at the International Symposium for ‘The Organization and Management of Construction’’, Shaping Theory and Practice.</t>
  </si>
  <si>
    <t>Grey-number COPRAS</t>
  </si>
  <si>
    <t>COmpoSIte Model for Assessment</t>
  </si>
  <si>
    <t>Compromise Programming</t>
  </si>
  <si>
    <t>Zeleny, M. (1973) ‘Compromise programming’, in Cochrane, J.L. and Zeleny, M. (Eds.): Multiple Criteria Decision Making, pp.262–301, University of South Carolina Press, Columbia.</t>
  </si>
  <si>
    <t>CRiteria Importance Through Intercriteria Correlation</t>
  </si>
  <si>
    <t>Cardinal Rank Ordering of Criteria</t>
  </si>
  <si>
    <t>Riabacke, M., Danielson, M., Larsson, A., &amp; Love, E. (2012). Employing Cardinal Rank Ordering of Criteria in Multi-Criteria Decision Analysis. In Uncertainty Modeling in Knowledge Engineering and Decision Making : Proceedings of the 10th International FLINS Conference. Retrieved from http://urn.kb.se/resolve?urn=urn:nbn:se:su:diva-75395</t>
  </si>
  <si>
    <t>DEMATEL-based ANP</t>
  </si>
  <si>
    <t>Kjær T. A review of the discrete choice experiment – with emphasis on its application in health care. Syddansk Universitet, Odense, Denmark (2005).</t>
  </si>
  <si>
    <t>Data Envelopment Analysis</t>
  </si>
  <si>
    <t>A. Charnes, W. W. Cooper, E. Rhodes, Measuring the efficiency of decision making units, Eur. J. Oper. Res, 2 (1978) 429-444. http://dx.doi.org/10.1016/0377-2217(78)90138-8</t>
  </si>
  <si>
    <t>N/A (Not Specified)</t>
  </si>
  <si>
    <t>N/A (custom name)</t>
  </si>
  <si>
    <t>Decision making trial and evaluation laboratory</t>
  </si>
  <si>
    <t>Fontela E, Gabus A (1974) DEMATEL, Innovative methods, Report No. 2, Structural analysis of the world problematique, Battle Institute, Geneva Research Centre</t>
  </si>
  <si>
    <t>Decision Expert</t>
  </si>
  <si>
    <t>Dependence-based Interval-valued Evidential Reasoning combined with Balanced Score Card</t>
  </si>
  <si>
    <t>Determination d'Intervalles de VAriation pour les Parametres d'Importance des Methodes Electre (French)</t>
  </si>
  <si>
    <t>Disjunctive Methods</t>
  </si>
  <si>
    <t>Double Normalization-based Multiple Aggregation</t>
  </si>
  <si>
    <t>Drivers, Pressures, States, Impacts, Responses</t>
  </si>
  <si>
    <t>OECD. (1993). Core set of indicators for environmental performance reviews: a synthesis report by the group on the state of the environment. Environment mono- graphs . Paris: Organisation for Economic Co-operation and Development .</t>
  </si>
  <si>
    <t>Driver, Pressure, State, Welfare, Response</t>
  </si>
  <si>
    <t>Deep Ranking Analysis by Power Eigenvectors</t>
  </si>
  <si>
    <t>Todeschini R, Grisoni F, Ballabio D (2019) Deep Ranking Analysis by Power Eigenvectors (DRAPE): A wizard for ranking and multi-criteria decision making. Chemom Intell Lab Syst 191:129–137. https://doi.org/10.1016/j.chemolab.2019.06.005</t>
  </si>
  <si>
    <t>Hypothetical Equivalents and Inequivalents Method</t>
  </si>
  <si>
    <t>See, T., Gurnani, A., and Lewis, K. (February 14, 2005). "Multi-Attribute Decision Making Using Hypothetical Equivalents and Inequivalents ." ASME. J. Mech. Des. November 2004; 126(6): 950–958. https://doi.org/10.1115/1.1814389</t>
  </si>
  <si>
    <t>ELECTRE extension with ROR</t>
  </si>
  <si>
    <t>ELECTRE version 2</t>
  </si>
  <si>
    <t>B. Roy, P. Bertier, La methode ELECTRE II - Une application au media-planning, SEMA (Metra International), Note de Travail, 142, 1971.</t>
  </si>
  <si>
    <t>ELECTRE version 3</t>
  </si>
  <si>
    <t>B. Roy, ELECTRE III: Un algorithme de classement fonde sur une representation floue des preferences en presence de criteres multiples, Cahiers Centre d'Etudes Rech. Oper. 20 (1) (1978) 3-24.</t>
  </si>
  <si>
    <t>ELECTRE version 4</t>
  </si>
  <si>
    <t>B. Roy, J.C. Hugonnard, Ranking of suburban line extension projects on the Paris metro system by a multicriteria method, Transport. Res. 16A (4) (1982) 301-312.</t>
  </si>
  <si>
    <t>ELECTRE III with Stochastic Scoring</t>
  </si>
  <si>
    <t>Entropy Weights Method</t>
  </si>
  <si>
    <t>Eigenvector Method</t>
  </si>
  <si>
    <t>N/A (Foreign Transliteration)</t>
  </si>
  <si>
    <t>Evidential Reasoning</t>
  </si>
  <si>
    <t>Simulation-Based Evidential Reasoning</t>
  </si>
  <si>
    <t>Even Swaps</t>
  </si>
  <si>
    <t>EVAluation with MIXed data</t>
  </si>
  <si>
    <t>EXtension of the PROMethee</t>
  </si>
  <si>
    <t>Flexible and Interactive Tradeoff for Ranking</t>
  </si>
  <si>
    <t>Frej, E.A., de Almeida, A.T. &amp; Costa, A.P.C.S. Using data visualization for ranking alternatives with partial information and interactive tradeoff elicitation. Oper Res Int J 19, 909–931 (2019). https://doi.org/10.1007/s12351-018-00444-2; URL: http://fitradeoff.org/</t>
  </si>
  <si>
    <t>Fuzzy Cognitive Maps</t>
  </si>
  <si>
    <t>Fuzzy Decision Maps</t>
  </si>
  <si>
    <t>Multi-Level Fuzzy Decision Maps</t>
  </si>
  <si>
    <t>Linear Assignment Method</t>
  </si>
  <si>
    <t>Linguistic Fuzzy Decision Networks</t>
  </si>
  <si>
    <t>Failure Modes and Effects Analysis</t>
  </si>
  <si>
    <t>United States Department of Defense (9 November 1949). MIL-P-1629 – Procedures for performing a failure mode effect and critical analysis. Department of Defense (US). MIL-P-1629.</t>
  </si>
  <si>
    <t>Full Consistency Method</t>
  </si>
  <si>
    <t>Fuzzy weighted average</t>
  </si>
  <si>
    <t>Fuzzy Pairwise Comparison</t>
  </si>
  <si>
    <t>Geometrical Analysis for Interactive Aid</t>
  </si>
  <si>
    <t>Group Cognitive Maps</t>
  </si>
  <si>
    <t>Graph Model for Conflict Resolution</t>
  </si>
  <si>
    <t>Grey Relational Analysis</t>
  </si>
  <si>
    <t>Generalized Regression with Intensities of Preference</t>
  </si>
  <si>
    <t>Graph theory and matrix analysis</t>
  </si>
  <si>
    <t>Hierarchical Additive Method</t>
  </si>
  <si>
    <t>Hierarchical Group Decision-Making</t>
  </si>
  <si>
    <t>Hasse Diagram Technique</t>
  </si>
  <si>
    <t>Hasse, H. Uber die klassenzhal abelscher Zahlkoper; Akademie Verlag: Berlin, Germany, 1952.</t>
  </si>
  <si>
    <t>Hierarchical Interactive Approach</t>
  </si>
  <si>
    <t>Heuristic Scoring Estimation</t>
  </si>
  <si>
    <t>Hierarchical
Stochastic Multicriteria Acceptability Analysis</t>
  </si>
  <si>
    <t>Hierarchical Tradeoffs</t>
  </si>
  <si>
    <t>Integrated Determination of Objective CRIteria Weights</t>
  </si>
  <si>
    <t>FActor RElationship</t>
  </si>
  <si>
    <t>Intercriteria Decision Rule Approach</t>
  </si>
  <si>
    <t>Imprecise Robust Ordinal Regression</t>
  </si>
  <si>
    <t>Corrente, Salvatore &amp; Greco, Salvatore &amp; Roman, Slowinski. (2012). Robust Ordinal Regression in case of Imprecise Evaluations.</t>
  </si>
  <si>
    <t>Inner Product Space / Inner Product of Vectors</t>
  </si>
  <si>
    <t>N/A (by Author's name)</t>
  </si>
  <si>
    <t>Fuzzy KANO</t>
  </si>
  <si>
    <t>KEmeny Median Indicator Ranks Accordance</t>
  </si>
  <si>
    <t>Entropy KEMIRA</t>
  </si>
  <si>
    <t>Fuzzy LAM</t>
  </si>
  <si>
    <t>Loss Function Approach</t>
  </si>
  <si>
    <t>Linear Programming technique for Multidimensional Analysis of Preference</t>
  </si>
  <si>
    <t>Lexicographic Method</t>
  </si>
  <si>
    <t>B. Roy, D. Bouyssou, Aide Multicritere a la Decision: Methodes et Cas, Economica, Paris, 1993.</t>
  </si>
  <si>
    <t>Linguistic OWA</t>
  </si>
  <si>
    <t>Multi-Attribute Border Approximation Area Comparison</t>
  </si>
  <si>
    <t>Measuring Attractiveness by a categorical Based Evaluation Technique</t>
  </si>
  <si>
    <t>Multi-Attribute Global Inference of Quality</t>
  </si>
  <si>
    <t>McCaffrey, J. (2005) ‘Multi-attribute global inference of quality (MAGIQ)’, Software Test and Performance Magazine, Vol. 2, No. 7, pp.28–32.</t>
  </si>
  <si>
    <t>Multi-Attribute Range Evaluations</t>
  </si>
  <si>
    <t>Measuring Attractiveness near Reference Situations</t>
  </si>
  <si>
    <t>Multi-Attribute Utility Decomposition</t>
  </si>
  <si>
    <t>HUMPHREYS, P. C. and S. WOOLER, Development of MAUD through a feasibility study on the use of decision aiding software in vocational guidance, Technical report 81-4, Decision Analysis Unit, London School of Economics, London, 1981.</t>
  </si>
  <si>
    <t>Measurement Alternatives and Ranking according to COmpromise Solution</t>
  </si>
  <si>
    <t>MultiAttributive Ideal-Real Comparative Analysis</t>
  </si>
  <si>
    <t>MacCrimon, K. R. 1968, Decision Marking Among Multiple-Attribute Alternatives: A Survey and Consolidated Approach, RAND Memorandum, RM-4823-ARPA. The Rand Corporation, Santa Monica, Calif.</t>
  </si>
  <si>
    <t>von Neumann, J. and O. Morgenstern, Theory of Games and Economic Behavior, Princeton University Press, Princeton, N.J., 1944.</t>
  </si>
  <si>
    <t>Multi-Criteria Intelligence Aid</t>
  </si>
  <si>
    <t>Meaningful Compensation Method</t>
  </si>
  <si>
    <t>Bertier, P., Gagey, G., de Montgolfier, J., Roy, B.: Choix de tracés autoroutiers en milieu suburbain: Faut-il vraiment endommager des sites urbains et ou forestiers, lesquels? Communication aux journées de formation “transports et agglomérations”, Nice (1972)</t>
  </si>
  <si>
    <t>Multi-Criteria Q-Analysis</t>
  </si>
  <si>
    <t>Atkin, R.H., 1977. "Combinatorial Connectives in Social Systems: an application of simplicial Heavy structures to the study of large organizations". Birkhauser, Basel.</t>
  </si>
  <si>
    <t>Multidimensional Scaling with Ideal Point</t>
  </si>
  <si>
    <t>J.P. Leclerc, Propositions d'extension de la notion de dominance en presence de relations d'ordre sur les pseudocriteres: MELCHIOR, Math. Social Sci. 8 (1984) 45-61</t>
  </si>
  <si>
    <t>MEthod based on the Removal Effects of Criteria</t>
  </si>
  <si>
    <t>Multiplicative Exponential Weighting</t>
  </si>
  <si>
    <t>Zavadskas, E. K. (1987). Multiple criteria evaluation of technological decisions of construction. Dissertation of Dr. Sc., Moscow Civil Engineering Institute, Moscow (in Russian).</t>
  </si>
  <si>
    <t>Modelo Integrado de Valor para Estructuras Sostenibles</t>
  </si>
  <si>
    <t>Methodologia Multicriterio para Apoio a Selecao de Sistemas de Informacao</t>
  </si>
  <si>
    <t>Pereira, M.T. (2003), Metodologia Multicritério para a Avaliação e Selecção de Sistemas Informáticos ao Nível Industrial, Dissertação Universidade do Minho, Escola de Engenharia.</t>
  </si>
  <si>
    <t>Double Reference Point Method</t>
  </si>
  <si>
    <t>Markovian MCDM</t>
  </si>
  <si>
    <t>Multi Objective
Optimization by Ratio Analysis</t>
  </si>
  <si>
    <t>Multiplicative MOORA</t>
  </si>
  <si>
    <t>Multicriteria Satisfaction Analysis</t>
  </si>
  <si>
    <t>Interactive MUSA</t>
  </si>
  <si>
    <t>Martel &amp; Zaras Method</t>
  </si>
  <si>
    <t>Novel Approach to Imprecise Assessment and Decision Environments</t>
  </si>
  <si>
    <t>Non-Additive Robust Ordinal Regression</t>
  </si>
  <si>
    <t>Noncompensatory, Nonlinear Composite Indicators</t>
  </si>
  <si>
    <t>Slack-Based Measure DEA</t>
  </si>
  <si>
    <t>Mirhedayatian, S.M., et al., A novel network data envelopment analysis model for evaluating green supply chain management. International Journal of Production Economics (2013), http://dx.doi.org/10.1016/j.ijpe.2013.02.009i</t>
  </si>
  <si>
    <t>New Easy Approach to Fuzzy PROMETHEE</t>
  </si>
  <si>
    <t>Non-monotonic UTA</t>
  </si>
  <si>
    <t>Despotis, D.K., Zopounidis, C. (1995). Building Additive Utilities in the Presence of Non-Monotonic Preferences. In: Pardalos, P.M., Siskos, Y., Zopounidis, C. (eds) Advances in Multicriteria Analysis. Nonconvex Optimization and Its Applications, vol 5. Springer, Boston, MA. https://doi.org/10.1007/978-1-4757-2383-0_7</t>
  </si>
  <si>
    <t>Nominal Group Technique</t>
  </si>
  <si>
    <t>Delbecq, A. L., and A. H. Van de Ven. "Nominal Group Techniques for Involving Clients and Resource Experts in Program Planning," Academy of Management Proceedings. 1970, pp. 208-227.</t>
  </si>
  <si>
    <t>Non Structural Fuzzy Decision Support System</t>
  </si>
  <si>
    <t>Organisation, Rangement Et Synthese De Donnes Relationelles</t>
  </si>
  <si>
    <t>M. Roubens, Agregation des preferences eta prtsence de pr~ordres totaux sur l'ensemble des actions et d'une relation du type (I, P, Q) sur les points de rue, paper presented at the workshop 'Analyse et agr~gation des Preferences', Aix-en-Provence, France (June 1979).</t>
  </si>
  <si>
    <t>Office Scoring Methodology</t>
  </si>
  <si>
    <t>Passive and Active Compensability Multicriteria ANalysis</t>
  </si>
  <si>
    <t>Preference Assessment by Imprecise Ratio Statements</t>
  </si>
  <si>
    <t>Procédure d’Agrégation Multicritère de type Surclassement de Synthèse pour Evaluations Mixtes</t>
  </si>
  <si>
    <t>Potentially All Pairwise Rankings of all possible Alternatives</t>
  </si>
  <si>
    <t>Principal Component Analysis</t>
  </si>
  <si>
    <t>Pugh Decision Matrix</t>
  </si>
  <si>
    <t>Plithogenic HyperSoft Set</t>
  </si>
  <si>
    <t>Proximity Index Value</t>
  </si>
  <si>
    <t>Preference Programming through Approximate Ratio Comparisons</t>
  </si>
  <si>
    <t>PIvot Pair-wise RElative Criteria Importance Assessment</t>
  </si>
  <si>
    <t>Stanujkic, D., Zavadskas, E.K., Karabasevic, D., Smarandache, F., Turskis, Z., 2017. The use of the pivot pairwise relative criteria importance assessment method for determining the weights of criteria. Romanian Journal of Economic Forecasting, 20, pp.116-133.</t>
  </si>
  <si>
    <t>Piecewise Linear Value Functions</t>
  </si>
  <si>
    <t>Procpective MADM</t>
  </si>
  <si>
    <t>Preference Programming with Incomplete Ordinal Information</t>
  </si>
  <si>
    <t>PREFerence CALCulator</t>
  </si>
  <si>
    <t>Jacquet-Lagrèze, E.: Interactive assessment of preferences using holistic judgments. The PREFCALC system. In: Bana e Costa, C.A. (ed.) Readings in Multiple Criteria Decision Aid, pp. 335–350. Springer, Berlin (1990)</t>
  </si>
  <si>
    <t>Programme utilisant l'Intelligence Artificielle en Multicritere (French)</t>
  </si>
  <si>
    <t>Levine, P., Pomerol, J.Ch., 1986. PRIAM, an interactive program for choosing among multiple attribute alternatives. European Journal of Operations Research 25(2), 272-280.</t>
  </si>
  <si>
    <t>Preference Ratios in Multiattribute Evaluations</t>
  </si>
  <si>
    <t>PROMETHEE ROR extension</t>
  </si>
  <si>
    <t>Preference Ranking Organization Method for Enrichment of Evaluations I</t>
  </si>
  <si>
    <t>Fuzzy PROMETHEE I</t>
  </si>
  <si>
    <t>Fuzzy PROMETHEE II</t>
  </si>
  <si>
    <t>Brans, J.P. and Mareschal, B. (2002), Promethee-Gaia, une Methodologie d’Aide a` la De´cision en Pre´sence de Crite`res Multiples, E´ ditions Ellipses, Brussels</t>
  </si>
  <si>
    <t>Possibilistic Relational Universal Fuzzy</t>
  </si>
  <si>
    <t>Interactive Design Characteristics Ranking</t>
  </si>
  <si>
    <t>Quality Function Deployment / House of Quality</t>
  </si>
  <si>
    <t>Akao, Yoji (1994). "Development History of Quality Function Deployment". The Customer Driven Approach to Quality Planning and Deployment. Minato, Tokyo: Asian Productivity Organization. ISBN 92-833-1121-3.</t>
  </si>
  <si>
    <t>QUALIty by FLEXible multicriteria method</t>
  </si>
  <si>
    <t>Realization Analysis</t>
  </si>
  <si>
    <t>Ranking Based on Optimal Points</t>
  </si>
  <si>
    <t>TRigger-based aUtomatic Subjective weighTing</t>
  </si>
  <si>
    <t>Rank Exponent</t>
  </si>
  <si>
    <t>REGIonal Multicriteria Elimination</t>
  </si>
  <si>
    <t>Preference RAnking Global frequencies in Multicriteria Analysis</t>
  </si>
  <si>
    <t>Lootsma, F. (1992) The REMBRANDT System for Multi-criteria Decision Analysis via Pairwise Comparisons or Direct Scoring, Report 92-05, Faculty of Technical Mathematics and Informatics, Delft University of Technology, Delft, Netherlands.</t>
  </si>
  <si>
    <t>Rank Inclusion in Criteria Hierarchies</t>
  </si>
  <si>
    <t>Salo, Ahti &amp; Punkka, Antti, 2005. "Rank inclusion in criteria hierarchies," European Journal of Operational Research, Elsevier, vol. 163(2), pages 338-356, June. https://doi.org/10.1016/j.ejor.2003.10.014</t>
  </si>
  <si>
    <t>Reference Ideal Method</t>
  </si>
  <si>
    <t>Preference Elicitation for Ranking with Multiple Profiles</t>
  </si>
  <si>
    <t>Ranking with Multiple Profiles</t>
  </si>
  <si>
    <t>Robust MCDM</t>
  </si>
  <si>
    <t>Rank Order Centroid</t>
  </si>
  <si>
    <t>Ranking Theory Method</t>
  </si>
  <si>
    <t>Rank Order Distribution</t>
  </si>
  <si>
    <t>Rank Reciprocal</t>
  </si>
  <si>
    <t>Relative Ranking with Multidimensional Indicators</t>
  </si>
  <si>
    <t>Rubiales, V, Monroy, L, Marmol, AM. A relative ranking with multidimensional indicators. Application to the Spanish banking sector. J Multi-Crit Decis Anal. 2018; 25: 101– 108. https://doi.org/10.1002/mcda.1638</t>
  </si>
  <si>
    <t>Ranking Sum</t>
  </si>
  <si>
    <t>Rank-related requirements with UTA</t>
  </si>
  <si>
    <t>Stakeholder Analysis</t>
  </si>
  <si>
    <t>Strategic Assumptions Surfacing and Testing</t>
  </si>
  <si>
    <t>Simple Additive Weighting</t>
  </si>
  <si>
    <t>Fuzzy SAW</t>
  </si>
  <si>
    <t>Sugeno Integral</t>
  </si>
  <si>
    <t>Strategic Choice Approach</t>
  </si>
  <si>
    <t>Friend, JK. &amp; Hickling, A. "Planning Under pressure: the Strategic Choice Approach". 1987. Pergamon (Urban and Regional Planning Series, Volume 37). Oxford.</t>
  </si>
  <si>
    <t>Spatial Compromise Programming</t>
  </si>
  <si>
    <t>Robert J. Tkach, Slobodan P. Simonovic (1997). A New Approach to Multi-criteria Decision Making in Water Resources. Journal of Geographic Information and Decision Analysis, vol. 1, iss. 1, pp. 25-44.</t>
  </si>
  <si>
    <t>Simos, J. (1990). Evaluer l’impact sur l’environnement: Une approche originale par l’analyse multicritère et la négociation. Lausanne: Presses Polytechniques et Universitaires Romandes.</t>
  </si>
  <si>
    <t>Superiority and inferiority ranking</t>
  </si>
  <si>
    <t>Fuzzy SIR / Grey SIR</t>
  </si>
  <si>
    <t>Stochastic Multicriteria Acceptability Analysis</t>
  </si>
  <si>
    <t>SMAA for GDM</t>
  </si>
  <si>
    <t>Tervonen, T. and Figueira, J.R. (2008), A survey on stochastic multicriteria acceptability analysis methods. J. Multi-Crit. Decis. Anal., 15: 1-14. https://doi.org/10.1002/mcda.407</t>
  </si>
  <si>
    <t>SMAA with thresholds</t>
  </si>
  <si>
    <t>Hokkanen, J., Lahdelma, R., Miettinen, K. and Salminen, P. (1998), Determining the implementation order of a general plan by using a multicriteria method. J. Multi-Crit. Decis. Anal., 7: 273-284. https://doi.org/10.1002/(SICI)1099-1360(199809)7:5&lt;273::AID-MCDA198&gt;3.0.CO;2-1</t>
  </si>
  <si>
    <t>SMAA based on Achievement functions</t>
  </si>
  <si>
    <t>Lahdelma, R.; Miettinen, K.; Salminen, P. Stochastic Multicriteria Acceptability Analysis Using Achievement Functions. Turku Centre for Computer Science (TUCS) Technical Report No 459, April 2002, ISBN 952-12-0997-6, ISSN 1239-1891.</t>
  </si>
  <si>
    <t>Simple Multi-Attribute Scoring Technique</t>
  </si>
  <si>
    <t>SMART Exploiting Ranks</t>
  </si>
  <si>
    <t>SMART + Swings</t>
  </si>
  <si>
    <t>Stratified MCDM</t>
  </si>
  <si>
    <t>Simos’ Procedure for REference Situations</t>
  </si>
  <si>
    <t>Górecka, Dorota (2015). Evaluating the negotiation template with SIPRES – a fusion of the revised Simos’ procedure and the ZAPROS method. Multiple Criteria Decision Making, Vol. 10, pp. 48 - 64. ISSN 2084-1531. Biblioteka Główna Uniwersytetu Ekonomicznego, Katowice.</t>
  </si>
  <si>
    <t>Scale of Normalized and Ordered Differences</t>
  </si>
  <si>
    <t>L. Ustinovich and D. Kochin, “Verbal decision analysis methods for determining the efficiency of investments in construction,” Foundations of Civil and Environmental Engineering, vol. 5, pp. 35–46, 2004.</t>
  </si>
  <si>
    <t>Stochastic Ordinal Regression for Ranking</t>
  </si>
  <si>
    <t>Strategic Options Development and Analysis</t>
  </si>
  <si>
    <t>Scenario Planning</t>
  </si>
  <si>
    <t>Schoemaker, P. J. H. (1995). Scenario planning: a tool for strategic thinking. Sloan Management Review, 36, 25–40 .</t>
  </si>
  <si>
    <t>Stable Preference Ordering Towards Ideal Solution</t>
  </si>
  <si>
    <t>Reference-based Preferences Aggregation Procedure</t>
  </si>
  <si>
    <t>Simos-Roy-Figueira (Revised SIMOS)</t>
  </si>
  <si>
    <t>Light Scoring</t>
  </si>
  <si>
    <t>Faire Un Choix Adéquat ("Make an adequate choice" from French)</t>
  </si>
  <si>
    <t>Soft Systems Methodology</t>
  </si>
  <si>
    <t>Simulated Uncertainty Range Evaluations</t>
  </si>
  <si>
    <t>Sustainability appraisal in infrastructure projects</t>
  </si>
  <si>
    <t>Step-wise Weight Assessment Ratio Analysis</t>
  </si>
  <si>
    <t>Derived from the concept of swinging between extremes</t>
  </si>
  <si>
    <t>Imprecise SWING</t>
  </si>
  <si>
    <t>Matthias C. M. Troffaes, Ullrika Sahlin. "Imprecise Swing Weighting for Multi-Attribute Utility Elicitation Based on Partial Preferences". Proceedings of the Tenth International Symposium on Imprecise Probability: Theories and Applications, PMLR 62:333-345, 2017.</t>
  </si>
  <si>
    <t>Strengths, Weaknesses, Opportunities, and Threats</t>
  </si>
  <si>
    <t>Treatment of the Alternatives aCcording To the Importance of Criteria</t>
  </si>
  <si>
    <t>Total Cost of Ownership</t>
  </si>
  <si>
    <t>Interactive Multi-Criteria Decision Making (Port.)</t>
  </si>
  <si>
    <t xml:space="preserve">Gomes, Luiz &amp; Lima, Monica. (1991). TODIM: Basics and apllication to multicriteria ranking of projects with environmental impacts. Foundations of Control Engineering. Vol. 16. 113-127. </t>
  </si>
  <si>
    <t>TODIM based on Cumulative Prospect Theory</t>
  </si>
  <si>
    <t>Extended TODIM</t>
  </si>
  <si>
    <t>Fuzzy TODIM</t>
  </si>
  <si>
    <t>Intuitionistic Fuzzy TODIM</t>
  </si>
  <si>
    <t>Technique for Order of Preference by Similarity to Ideal Solution</t>
  </si>
  <si>
    <t>Fuzzy TOPSIS</t>
  </si>
  <si>
    <t>Trade-Off Ranking</t>
  </si>
  <si>
    <t>UTilités Additives</t>
  </si>
  <si>
    <t>Extension of UTA with GMS (named by the authors' names)</t>
  </si>
  <si>
    <t>UTA Meta-Process</t>
  </si>
  <si>
    <t>UTA GMS for INTeracting criteria</t>
  </si>
  <si>
    <t>UTA with Stability Analysis</t>
  </si>
  <si>
    <t>Variation of Criteria Importance Order</t>
  </si>
  <si>
    <t>Jensen A.V., Barfod M.B., Leleur S. (2011) Estimating the Robustness of Composite CBA and MCA Assessments by Variation of Criteria Importance Order. In: Shi Y., Wang S., Kou G., Wallenius J. (eds) New State of MCDM in the 21st Century. Lecture Notes in Economics and Mathematical Systems, vol 648. Springer, Berlin, Heidelberg. https://doi.org/10.1007/978-3-642-19695-9_5</t>
  </si>
  <si>
    <t>Multi-Criteria Optimisation &amp; Compromise</t>
  </si>
  <si>
    <t>Opricovic, S. (1998). Multicriteria optimization of civil engineering systems (in Serbian) (p. 302). Belgrade: Faculty of Civil Engineering.</t>
  </si>
  <si>
    <t>Fuzzy VIKOR</t>
  </si>
  <si>
    <t>VIsual MCDA reference Direction Approach</t>
  </si>
  <si>
    <t>Capacities-based Criteria Dependence Models</t>
  </si>
  <si>
    <t>Multiple Criteria Correlation Preference Information</t>
  </si>
  <si>
    <t>Variable Interdependent Parameters</t>
  </si>
  <si>
    <t>Fuzzy DEMATEL</t>
  </si>
  <si>
    <t>Expert Elicitation Process</t>
  </si>
  <si>
    <t>Tom Swor, Larry Canter, Promoting environmental sustainability via an expert elicitation process, Environmental Impact Assessment Review, Volume 31, Issue 5, 2011, Pages 506-514, ISSN 0195-9255, https://doi.org/10.1016/j.eiar.2011.01.014.</t>
  </si>
  <si>
    <t>Weighted Aggregated Sum Product Assessment</t>
  </si>
  <si>
    <t>OPTimum MADM</t>
  </si>
  <si>
    <t>WEight Balancing Indicator Ranks Accordance</t>
  </si>
  <si>
    <t>Grey WASPAS</t>
  </si>
  <si>
    <t>Edmundas Kazimieras ZAVADSKAS, Zenonas TURSKIS, Jurgita ANTUCHEVICIENE, Selecting a Contractor by Using a Novel Method for Multiple Attribute Analysis: Weighted Aggregated Sum Product Assessment with Grey Values (WASPAS-G), Studies in Informatics and Control, ISSN 1220-1766, vol. 24 (2), pp. 141-150, 2015. https://doi.org/10.24846/v24i2y201502</t>
  </si>
  <si>
    <t>Weightless Incremental Selection, Decision, and Ordering Method</t>
  </si>
  <si>
    <t>K. Van Overveld, "WISDOM: A Weightless Incremental Selection, Decision and Ordering Method", Lecture document from the Eindhoven University of Technology, http://www.idemployee.id.tue.nl/g.w.m.rauterberg/lecturenotes/ID-tools/wisdom_manual.pdf (25.05.2008), 2003.</t>
  </si>
  <si>
    <t>Weighted Linear Combination Ranking Technique</t>
  </si>
  <si>
    <t>Weighted Least Square Method</t>
  </si>
  <si>
    <t>Weighted Overlap Dominance</t>
  </si>
  <si>
    <t>Weighted Product Method</t>
  </si>
  <si>
    <t>Fuzzy Weighted Product</t>
  </si>
  <si>
    <t>Integral Aided Material Selection</t>
  </si>
  <si>
    <t>Weighted Sum Method</t>
  </si>
  <si>
    <t>Fuzzy Weighted Sum</t>
  </si>
  <si>
    <t>XOR-based AHP</t>
  </si>
  <si>
    <t>LARICHEV, O. I., J. A. ZUEV and L. S. GNEDENKO, Method Zapros (closed procedures near reference situations) for solving ill-structured problems of choice with many criteria, VNIISI, Moscow, 1979.</t>
  </si>
  <si>
    <t>Concave UTility</t>
  </si>
  <si>
    <t>Dempster Shafer Theory</t>
  </si>
  <si>
    <t xml:space="preserve">Ordinal Priority Approach </t>
  </si>
  <si>
    <t>An interactive procedure for choosing form a set of discrete objects when the DM's preferences adhere to a concave value function.</t>
  </si>
  <si>
    <t>A method for ranking a set of discrete solution alternatives in GDM setting, which also considers DM competence differences.</t>
  </si>
  <si>
    <t>A Group DM algorithm based on a steady-state Markov chain from pairwise comparisons to produce a ranking vector. Offers a relatively quick evaluation of very large amounts of alternatives, with little information requirements. Involves weighting both the criteria and DM competence evaluation.</t>
  </si>
  <si>
    <t>A quantitative method for evaluating quantitative &amp; qualitative decision aspects through a common factor expressed in monetary terms. Allows for imperfect quantification of non-monetary aspects. Is not originally part of the MCDA domain, but allows to derive a merit for ranking the alternative solutions. Allows the inclusion of DM competence rating.</t>
  </si>
  <si>
    <t>A method for ranking the alternatives in GDM settings that uses TOPSIS-like process to produce probabilistic ranking value using judgements from multiple DMs.</t>
  </si>
  <si>
    <t>Used to prioritise the technical characteristics based on the weighted customer design requirements of a product at the early design stages. Dedicated for application after QFD/HQ has been used to elicit design characteristic weights.</t>
  </si>
  <si>
    <t>A new iterative subtype of outranking approaches that uses bipolar-valued outranking digraph to enable progressive decision-aiding (i.e. options get eliminated along the process).</t>
  </si>
  <si>
    <t>OWG</t>
  </si>
  <si>
    <t>Ordered Weighted Average</t>
  </si>
  <si>
    <t>Induced Ordered Weighted Average</t>
  </si>
  <si>
    <t>Ordered Weighted Geometric</t>
  </si>
  <si>
    <t>An evolution of OWA with Fuzzy Sets that uses 3 types of information about option performances from the DM: preference orderings, utility functions, and fuzzy preference relations. The nature of accepted information requires updating the analytical basis to use the Geometric Mean instead of averaging.</t>
  </si>
  <si>
    <t>OWGA</t>
  </si>
  <si>
    <t>Ordered Weighted Geometric Average</t>
  </si>
  <si>
    <t>An OWG-based aggregation method that uses the max &amp; min performance values of each criterion to set its importance weighting values.</t>
  </si>
  <si>
    <t>OWA extension that orders criteria using a dedicated ordering value instead of using performance rating magnitudes. This allows a more direct implementation of the desired value function shape.</t>
  </si>
  <si>
    <t>OWA extension that uses convex linguistic lables to define preference values.</t>
  </si>
  <si>
    <t>Unbalanced Linguistic Ordered Weighted Averaging</t>
  </si>
  <si>
    <t>An extension to LOWA that uses non-uniform distribution of Fuzzy values assigned to linguistic labels to allow a more precise, case-specific adjustment of the DM's preference behaviour. This helps to deliver a more realistic interpretation of the linguistic terms provided by the DMs with different opinion weights.</t>
  </si>
  <si>
    <t>Originally a "pros-and-cons" type tool and not a formal MCDA method. Can be used to inform the system of criteria for strategic decision problems. A qualitative tool for defining the parameters/KPIs considering the specifics of the surrounding business environment. Evaluates the situation and potential actions against 4 dimensions: Strengths, Weaknesses, Opportunities, and Threats.</t>
  </si>
  <si>
    <t>A qualitative "pros-and-cons" type approach to structuring MCDA criteria. Describes interactions between the systems through cause-effect relationships expressed through the associated criteria and solution alternatives. Developed to simplify the representation of complex problems (e.g. environmental) for use before the application of an aggregation approach.</t>
  </si>
  <si>
    <t>A DPSIR basis ("pros-and-cons" type approach) modified to identify measurement objects within a problem, which represents criteria interactions.</t>
  </si>
  <si>
    <t>Originally a "pros-and-cons" type tool and not a formal MCDA method. A qualitative business analysis framework for aligning the decisions with organisational strategy. Uses 4 dimensions: Financial, Customer, Internal, Growth. Allows deriving the criteria and solution alternatives to apply with MCDA criteria weighting and aggregation.</t>
  </si>
  <si>
    <t>Tehrani Zadeh, M. A.; Rad, F. S.; Yousefi, M. et. al. Modification of Permutation Method in Multi-Criteria Decision Making Using PSO-SA. 4th Conference on Swarm Intelligence and Evolutionary Computation (CSIEC), 2020, Mashhad, Iran. IEEE, ISBN: 978-1-7281-7553-9</t>
  </si>
  <si>
    <t>PSO-SA</t>
  </si>
  <si>
    <t>Particle Swarm Optimization with Simulated Annealing</t>
  </si>
  <si>
    <t>1.1: Task Facilitated</t>
  </si>
  <si>
    <t>A tool for choosing the available action (represented as solution options) based on the probability (represented as thresholds) of possible consequences (represented as criteria).</t>
  </si>
  <si>
    <t>1.5: Needed Resource</t>
  </si>
  <si>
    <t>Aggregation Method</t>
  </si>
  <si>
    <t>Rating Format</t>
  </si>
  <si>
    <t>Attribute Nature</t>
  </si>
  <si>
    <t>Definition Method</t>
  </si>
  <si>
    <t>Weights Format</t>
  </si>
  <si>
    <t>Weights Basis</t>
  </si>
  <si>
    <t>Criteria Importance</t>
  </si>
  <si>
    <t>Resource Needed</t>
  </si>
  <si>
    <t>Use of Thresholds</t>
  </si>
  <si>
    <t>Task Facilitated</t>
  </si>
  <si>
    <t>Comments</t>
  </si>
  <si>
    <t>Uses &amp; Justification</t>
  </si>
  <si>
    <t>Parameter Explanation</t>
  </si>
  <si>
    <t>Parameter</t>
  </si>
  <si>
    <t>ID</t>
  </si>
  <si>
    <t>Section</t>
  </si>
  <si>
    <t>Criteria</t>
  </si>
  <si>
    <t>Formulation</t>
  </si>
  <si>
    <t>Ranking methods may or may not include sub-processes for options definition and criteria weighting. Where these sub-processes are included, they are marked as "Ranking" nevertheless, because their ultimate function is to aggregate the decision information into the global performance values.</t>
  </si>
  <si>
    <t>Available Values</t>
  </si>
  <si>
    <t>Minimum information required for a ranking operation:
- Criteria-wise option performance ratings
- Specific method for aggregating the data into global performance for each option (may use analytical or logical tools)
Optional information for ranking:
- Criteria weights (some methods do not use it)</t>
  </si>
  <si>
    <t>Subjective criteria weighting methods functionally resemble ranking that uses qualitative information. Thus, these can also be used to rank the alternatives in simple, purely subjective settings.</t>
  </si>
  <si>
    <t>Used to define the wording and scale of criteria that are useful for the given DP; and/or identify and represent the relative importance of criteria where it is unknown.</t>
  </si>
  <si>
    <t>Used to identify suitable solution options; and/or define the description and measurement scale for its attributes. Informs the assignment of solution ratings where the ways to measure it are not readily known.</t>
  </si>
  <si>
    <t>A ranking derived using point values allows the measurement of preference intensity for each option.</t>
  </si>
  <si>
    <t>A distribution may be statistical (bell curve) or fuzzy linear (triangle) depending on the calculation method.</t>
  </si>
  <si>
    <t>Distribution is used to represent statistical outputs or probabilities.</t>
  </si>
  <si>
    <t>Point values may take any scale, e.g. whole numbers or normalised within [0, 1] range.</t>
  </si>
  <si>
    <t>Intervals are used to represent numerical outputs associated with uncertainty or a range of possibilities.</t>
  </si>
  <si>
    <t>Ranking is typically retrieved using averaging over a range in combination with context-based judgement.</t>
  </si>
  <si>
    <t>Example</t>
  </si>
  <si>
    <t>Allows distinguishing the more preferred alternative among any two compared, but prevents identifying the relative measure of how much more preferable one solution is to another. Mathematical graph structure offers visual presentation of results and uses relevant analytical tools to analyse the relative position of each alternative.
Traditionally, the order-based ranking is produced directly by an outranking procedure. However, a large portion of methods produces an arbitrary point value to construct solution order. These values are detached from the original performance ratings of options and thus, are unable to reflect the intensity of relative option utilities in a measurable way.</t>
  </si>
  <si>
    <t>Used for Criteria Definition methods that are concerned with the definition of criteria wording (which may or may not be concerned with criteria weighting), and Options Formulation methods concerned with derivation of Options Description (which may or may not be concerned with Option Performance Rating).</t>
  </si>
  <si>
    <t>See above for "Ranking" example from ARAS method.</t>
  </si>
  <si>
    <t>See above for "Formulation" example from EEP method.</t>
  </si>
  <si>
    <t>Statements are not sufficient for a complete Ranking task and only occur in constituent stages preceding the analytical part of the MCDA task.</t>
  </si>
  <si>
    <t>The output is presented in a mixture of formats from the list above.</t>
  </si>
  <si>
    <t>A structured method for identifying ratios of subjective outcome likelihoods. Facilitates equal contribution from stakeholders and quick agreement on the final ranking.</t>
  </si>
  <si>
    <t>Only produced by Options Formulation-type methods that are simultaneously concerned with defining options from a range of subjective opinions and evaluating its performances against criteria.</t>
  </si>
  <si>
    <t>Allows specifying the desired output format in line with DP requirements. E.g. for some DP, interval output is acceptable to create partial order, while precise figures and complete orders are required for other DPs.</t>
  </si>
  <si>
    <t>Multiple distinct values corresponding to any option rating (dimension 1) or criteria weight (dimension 2) from multiple DMs (dimension 3) is a 3D DP, as opposed to 2D DP where only a single DM is involved. No other parameter reflects method applicability to GDM case.
Some methods do not attempt to pin down ambiguous information to specific values and produce an output in interval or distribution format. Other methods, which provide a Point Value output, include instruments to pre-process imprecise ratings into crisp format before Preference Aggregation takes place. This is performed using dedicated techniques specified as a part of the method.</t>
  </si>
  <si>
    <t>Ambiguity exists within the knowledge related to option performance ratings.</t>
  </si>
  <si>
    <t>Option Ratings</t>
  </si>
  <si>
    <t>A simple procedure for objective criteria weighting based on measuring relative criteria impacts using entropy methods applied to Option Ratings.</t>
  </si>
  <si>
    <t>A fuzzy extension to LAM for dealing with imprecise (interval) information on both criteria weights and Option Ratings.</t>
  </si>
  <si>
    <t>A GDM approach to derive option Scoring based on future event probabilities and the limitations to possible Option Ratings.</t>
  </si>
  <si>
    <t>Trapezoidal Fuzzy Number from ULOWA:</t>
  </si>
  <si>
    <t xml:space="preserve">Triangular Fuzzy Number from ULOWA:
</t>
  </si>
  <si>
    <t>The same selection of formats as above (distributions, intervals) allows dealing with ambiguity in relation to criteria weights and interaction intensities (reflected by Criteria Dependency parameter).</t>
  </si>
  <si>
    <t>2.6: Criteria Dependency</t>
  </si>
  <si>
    <t>Ambiguity exists within the knowledge related to both option performance ratings and criteria parameters.</t>
  </si>
  <si>
    <t>A simultaneous combination of the above two types of ambiguity.</t>
  </si>
  <si>
    <t>No ambiguity is present in the decision information.</t>
  </si>
  <si>
    <t>Used for DP cases associated with complete clarity of information.</t>
  </si>
  <si>
    <t>See above for individual ambiguity examples from "ULOWA" method.</t>
  </si>
  <si>
    <t>Thresholds serve to segregate influences, either between options (preference, indifference) or criteria (veto levels limiting maximum influence of any criterion). This is different form Bounds deliming the acceptable rating values to eliminate under- or over-performing options in a Selection task. Since ProBCA concentrates on Ranking, the elimination tools are left outside of its scope. All options participate in a ranking assessment, unless pre-excluded by the DM.</t>
  </si>
  <si>
    <t>Pre-defined value brackets controlling the relative effect of varied option performance ratings. Consider the difference in option performances against a particular criterion ("delta"):
- If delta falls within the indifference bracket, options are considered equivalent and occupy same ordinal position;
- If delta falls beyond the indifference value but within preference bracket, higher-performing option is given a higher ordinal position, which may be a measurable or an immeasurable ordinal difference depending on the method;
- If delta exceeds preference threshold, the rating of higher-performing option is replaced by the preference threshold value in any aggregation calculations to limit its total effect.</t>
  </si>
  <si>
    <t>Pre-defined brackets for both the criteria weights and the differences in pairwise option performance comparisons are applied simultaneously.</t>
  </si>
  <si>
    <t>Used in cases when the DP context is prone to disbalance, which is the likely case when the decision information is heavily subjective or ambiguous (see Ambiguity parameter above).</t>
  </si>
  <si>
    <t>Constrains criteria importance in cases when any single criterion weight is distinctively higher/lower than that of other criteria:
- if too high, that one criterion drives the entire aggregation while other criteria have no noticeable role in producing the final ranking, which is nearly equivalent to running a single-criterion problem;
- if too low, that one criterion effectively does not participate in forming the final ranking, which is equivalent to omitting it.</t>
  </si>
  <si>
    <t>Rating thresholds are inapplicable when the DP only involves abstract ratings; weight thresholds are inapplicable when all criteria exhibit equivalent importance levels.</t>
  </si>
  <si>
    <t>See above for "Option Ratings" and "Criteria Influence" examples.</t>
  </si>
  <si>
    <t>Typically the case for simpler DP types that use pre-defined decision information e.g. based on objective measurements.</t>
  </si>
  <si>
    <t>No limitations are imposed onto decision information.</t>
  </si>
  <si>
    <t xml:space="preserve">Extracted from PPARC method:
</t>
  </si>
  <si>
    <t>The described conditions imply the use by someone who may not have extensive analytical experience and possess no prior MCDA awareness without any additional supervision, e.g. a graduate.</t>
  </si>
  <si>
    <t>The described conditions imply that method application is excessively complex for pen-and-paper implementation, but allows a DM who possesses non-expert MCDA awareness.</t>
  </si>
  <si>
    <t>Methods using mathematical functions are in most cases Light or Reasonable.</t>
  </si>
  <si>
    <t>Not an objectively measured value; but serves as a useful tool for planning the timeframe, selecting an appropriate DM (e.g. identifying an internal capability or hiring an external facilitator), and budgeting an MCDA project.
Also reflects the quality of available literature e.g., the nature of a method may be average, but information delivery in the existing references make it difficult to understand its application intricacies.</t>
  </si>
  <si>
    <t>Pre-defined weight brackets or fixed nominal values to choose from delimiting the influence of any single criterion on the total performance aggregation.
Weight thresholds are defined as fixed values ("weights fall within [0.2; 0.8] range"), standard deviation, feasible region of a 3D graph, or in any other way.</t>
  </si>
  <si>
    <t>Weight thresholds limit the impact of diverse criteria weights if they are heavily imbalanced. This may occur if criteria weighting is sourced by subjective opinions expressed through direct assignment or pairwise comparisons.
"Veto" term may indicate both criteria influence bounds and differential preference relations, causing confusion.</t>
  </si>
  <si>
    <t>Does not impose a hard limitation on method applicability, but serves as a useful indication of whether it is more suitable for tacking smaller or larger problems (in terms of criteria count).</t>
  </si>
  <si>
    <t>Following the rationale for defining 25 criteria as the delimiter, "over 25 criteria" methods are not expected to consume a significant time of additional effort when a DP involves more than 25 criteria (which may reach hundreds).</t>
  </si>
  <si>
    <t>Criteria weighting procedures attempt to make subjective weighting more objective. It always starts with the expression of DMs preferences, which then is rationalised using analytical techniques.</t>
  </si>
  <si>
    <t>Pairwise criteria importance comparison from AHP:</t>
  </si>
  <si>
    <t>See multi-level criteria structure defined in the original reference for DIER-BCS method (example is too large in size to insert a visualisation).</t>
  </si>
  <si>
    <t>In many real DP, criteria are viewed as having different weights of relative importance. This needs to be accounted for in the analytical procedure used by the method used to aid the decision.</t>
  </si>
  <si>
    <t>Where a ranking method suggests a specific approach for calculating criteria weights, it is also described as an integral part of that method in the original reference.</t>
  </si>
  <si>
    <t>Some DP treat all criteria with equal importance and do not need a dedicated analytical part for dealing with criteria weights.</t>
  </si>
  <si>
    <t xml:space="preserve">A generic example from (Hwang, Yoon, 1981):
</t>
  </si>
  <si>
    <t>3.5: Method of Aggregation</t>
  </si>
  <si>
    <t>Uniqueness Identification Basis</t>
  </si>
  <si>
    <t>Type Count</t>
  </si>
  <si>
    <t>ProBCA: A Taxonomy for MADM Ranking methods</t>
  </si>
  <si>
    <t>Ambiguity exists within the knowledge related to criteria weights, aspiration levels, and/or definition.</t>
  </si>
  <si>
    <t>Not used - refer to Criteria Importance - Equivalent.</t>
  </si>
  <si>
    <t>See above for "Equivalent" example.</t>
  </si>
  <si>
    <t>Criteria importance weights are readily provided for method application; weighting source is not questioned by the method.</t>
  </si>
  <si>
    <t>Used for DPs where criteria importance weights are readily available or the DM has their own preference for weighting method.</t>
  </si>
  <si>
    <t>These methods are used to identify the specific position of each option in the ranking of all options. Some options may rank close to each other, but it is very rare that 2 or more options have identical global performances and occupy the same ranking position.</t>
  </si>
  <si>
    <t>Problem-Based Value Implication</t>
  </si>
  <si>
    <t>The DP requires output values to take the form of numerical values.</t>
  </si>
  <si>
    <t>The DP requires that output values are distributed in a non-flat pattern over a range with clear boundaries and maximum likelihood point.</t>
  </si>
  <si>
    <t>The DP requires that output values are evenly distributed over a range with clear boundaries but no indication of likely maximum.</t>
  </si>
  <si>
    <t>The required output format represents ordinal positions without reflecting preference intensity. The order may be constructed using arbitrary point values, a sequenced list of solution references, or a mathematical graph structure acting as a visual representation of the solutions' ranking.</t>
  </si>
  <si>
    <t>The output has to be presented in the form of descriptive statements based on natural language.</t>
  </si>
  <si>
    <t>Indicates a DP that does not consider variable criteria importance.</t>
  </si>
  <si>
    <t>Indicates whether a DP involves differential criteria importance values or only allows the use of equivalent criteria weighting.</t>
  </si>
  <si>
    <t>Used to indicate that the DM is expected to use own, subjective judgement when providing inputs for criteria weighting.</t>
  </si>
  <si>
    <t>Criteria order as extracted from ROD method:</t>
  </si>
  <si>
    <t>Subjective weighting does not solely imply that weights are subjectively assigned; it may apply to methods that use objective analytical tools on some subjective input e.g. order of importance.</t>
  </si>
  <si>
    <t>Mostly used when there is a requirement to exclude as much subjectivity as possible from the DP. However, such an approach is argued to diminish the benefits offered by the MCDA methods.</t>
  </si>
  <si>
    <t>The only importance derivation approach that is truly objective is when option performances measured by technical means are used as direct input into criteria weighting. However, this analytical approach solely based on option performances does not offer any means to reflect DM's preferences.</t>
  </si>
  <si>
    <t xml:space="preserve">Criteria weighting formula from CCSD method:
</t>
  </si>
  <si>
    <t>The preferred format may depend on the desired outcome, available decision information, or the intended use of criteria weight values further in method operation.</t>
  </si>
  <si>
    <t>The DP that does not consider variable criteria importance.</t>
  </si>
  <si>
    <t>Some external, independent data is used to derive criteria weights e.g. based on measured option performances.</t>
  </si>
  <si>
    <t>The DP does not consider dissimilar criteria importance.</t>
  </si>
  <si>
    <t>The DP accepts differential values for criteria importance weighting.</t>
  </si>
  <si>
    <t>The DP requires the application of a more elaborate MCDA method involving at least one MCDA expert who is highly capable in mathematical and logical concepts, and oversight by another expert of comparable level for quality assurance and error proofing.</t>
  </si>
  <si>
    <t>DP complexity level implies the use of MCDA method that requires computer-based capability and a DM with some knowledge of MCDA and maths (e.g. an engineer); and oversight by another professional of at least equivalent level for quality assurance and error proofing.</t>
  </si>
  <si>
    <t>Low-complexity DP that allows independent method application by a single, non-expert DM with no advanced math skills, who uses hand calculations or a simple digital setup (e.g. MS Excel tool) utilising no advanced capabilities.</t>
  </si>
  <si>
    <t>The DP pursues aggregation of the decision information (option ratings and criteria weights) into a global performance value for each option to produce an overall options' ranking as core goal.</t>
  </si>
  <si>
    <t xml:space="preserve">Extracted from ARAS method:
</t>
  </si>
  <si>
    <t>See above for "Equivalent" example from (Hwang, Yoon, 1981).</t>
  </si>
  <si>
    <t>See above for "Pre-Determined" example from ARAS method.</t>
  </si>
  <si>
    <t xml:space="preserve">Option performance aggregation that uses criteria weights, from CCSD method:
</t>
  </si>
  <si>
    <t>"Subjective - Point" combination implies the likely use of linguistic preference values whose quantification may be performed using the provided rules or altered by the DM to introduce a bias.</t>
  </si>
  <si>
    <t>See above for "Criteria Count - up to 25" from AHP.</t>
  </si>
  <si>
    <t>Normally retrieved by performing a quantified comparison of one criteria to another e.g. "A is 3x more important than B".</t>
  </si>
  <si>
    <t>Ratio weights naturally impose implicit veto thresholds for criteria importance since comparison excludes disbalance e.g. "1/1000".</t>
  </si>
  <si>
    <t>Criteria weights can take any value along a flat range (i.e. no maximum likelihood) between some bounds.</t>
  </si>
  <si>
    <t>Interval-based analysis is not as clear to understand as a distribution because there is no indication of the more likely value within a range; however, it is more realistic since it gives equal consideration to all possible values within a range.</t>
  </si>
  <si>
    <t>Criteria weighting input is provided as a precise, crisp value.</t>
  </si>
  <si>
    <t>Used as the simplest representation of criteria weights. Typically used with Pre-Determined criteria, or requires good DP awareness in subjective weighting approaches.</t>
  </si>
  <si>
    <t>Criteria weighting input is expressed in measurable relative terms (quantifiable comparison), which may be normalised to [0, 1] range.</t>
  </si>
  <si>
    <t>Criteria weighting input is provided as a non-flat range characterised by the vertex of maximum likelihood for the possible weight value and the less likely weight values spread out to range extremes.</t>
  </si>
  <si>
    <t>Criteria weighting input is provided in the form of immeasurable order of criteria reflecting their dissimilar importance. Immeasurable order reflects the position of each criterion within the order, but does not quantify the relationship between positions: one cannot say by how much rank 1 is more important than rank 2.</t>
  </si>
  <si>
    <t>See example above for Weights Basis parameter - "Subjective" value from ROD method.</t>
  </si>
  <si>
    <t xml:space="preserve">Interval weights example from FWA method:
</t>
  </si>
  <si>
    <t>The simplest procedure for providing criteria definition inputs. Typically used with Pre-Determined criteria, or requires good DP awareness in subjective definition approaches.</t>
  </si>
  <si>
    <t>Assignment procedure does not imply questioning the source of information or attempting to amend or update it. It is also the only value that reflects qualitative criteria definition (wording, scaling).</t>
  </si>
  <si>
    <t>A group method to map the DM's perception about the problem as a value tree (node &amp; arrow diagram) representing the various connections and relationships between criteria. Useful for structuring complex problems with multi-level quantitative and qualitative criteria that are difficult to comprehend in precise terms. Used as a precursor to criteria weighting methods.</t>
  </si>
  <si>
    <t>See AHP example from Criteria Count parameter - "Up to 25" value for a measured pairwise comparison.</t>
  </si>
  <si>
    <t>Criteria definition input is directly assigned without resorting to the use of any elicitation tools or procedures, disregarding input format (i.e. can assign criteria weight values, rank positions/order, etc.).</t>
  </si>
  <si>
    <t>Criteria parameters are derived using subjective comparison among criteria pairs.</t>
  </si>
  <si>
    <t>Criteria parameters are derived using subjective comparison against some real or hypothetical reference e.g. sample criteria weights, partial order of importance, or min/max scaling range boundaries.</t>
  </si>
  <si>
    <t>Used in cases when some information is available to help criteria definition other than the set of criteria itself. This could be min/max value boundaries, aspiration levels, partial weighting example etc.</t>
  </si>
  <si>
    <t>There are no possible external references for guiding the definition of criteria; reference can only exist within criteria set since all criteria participate in defining the parameters.</t>
  </si>
  <si>
    <t>Criteria parameters are derived using probability estimations, which may be subjective or objective data (e.g. measured statistics).</t>
  </si>
  <si>
    <t>Sometimes the DM possesses sufficient information to estimate or objectively derive the probability of possible criteria parameters.</t>
  </si>
  <si>
    <t xml:space="preserve">Benchmark-based SWING weighting:
</t>
  </si>
  <si>
    <t>Fuzzy quantification of linguistic weights from DST:</t>
  </si>
  <si>
    <t xml:space="preserve">Weighting probability variants from SMCDM:
</t>
  </si>
  <si>
    <t>Retrieving the probabilities of possible weights requires good awareness of the DP context or access to objective information. Probability-based weights are uncertainty-friendly due to allowing the consideration of different opinions with respective reflection of how likely they are to be true.</t>
  </si>
  <si>
    <t>The definition of criteria weights is in some way based on option performance ratings and do not need DM's subjective judgements.</t>
  </si>
  <si>
    <t>Useful in DP situations where maximum objectivity is required, which drives the exclusion of any subjective influence.</t>
  </si>
  <si>
    <t>Exclusion of subjectivity may diminish the benefits of MCDA methods in some DPs, whereas multi-attribute measurement is typically addressed by optimisation techniques e.g. MDO.</t>
  </si>
  <si>
    <t xml:space="preserve">Criteria weighting based on option ratings in IDOCRIW:
</t>
  </si>
  <si>
    <t>There is no interaction observed or defined among the criteria.</t>
  </si>
  <si>
    <t>Ratings in any criterion do not affect the ratings in other criteria.</t>
  </si>
  <si>
    <t>The majority of methods serve DPs with independent criteria.</t>
  </si>
  <si>
    <t>Represents individual substitution rates of selected criteria i.e. adjustable dependency where the rating in one criterion may allow for measured loss in another one. May be defined for all criteria pairs or the select few.</t>
  </si>
  <si>
    <t>While criteria weights reflect their influence on every aggregated score, Dependence reflects substitution effect among the select criteria pairs. Imposed using pre-defined interaction constants provided in addition to criteria weights.</t>
  </si>
  <si>
    <t>"Interacting" really means "interdependent". The former term is used as the available value in ProBCA since "interdependent" and "independent" look similar and thus, inflicts confusion.</t>
  </si>
  <si>
    <t xml:space="preserve">Intercriteria interaction values from IDRA method:
</t>
  </si>
  <si>
    <t>Indicates where a DP context requires structuring the criteria in a multilevel hierarchy.</t>
  </si>
  <si>
    <t>Hierarchical DP settings may be solved using non-hierarchical methods if criteria values are aggregated at the top level of the hierarchy; however, some methods offer dedicated tools as their integral component.</t>
  </si>
  <si>
    <t>Criteria hierarchy is not considered within DP context.</t>
  </si>
  <si>
    <t>The simplest DP types evaluate a flat list of criteria against a set of solution options.</t>
  </si>
  <si>
    <t>The DP features a multi-level criteria structure, with relevant MCDA methods offering dedicated tools for dealing with multi-level aggregation effects.</t>
  </si>
  <si>
    <t>Typical for the more complex DP types involving multiple criteria categories, e.g. technical, financial, perceptional, etc.</t>
  </si>
  <si>
    <t>Hierarchical methods allow multilevel criteria, but do not require it and they may be applied to flat-criteria DP. Tailoring it to a flat case carries error risk due to needing to omit some calculations.</t>
  </si>
  <si>
    <t>See above for Criteria Importance parameter - "Equivalent" value example from (Hwang, Yoon, 1981).</t>
  </si>
  <si>
    <t>Does not impose hard limitation on method applicability, but a useful indication of whether it is more suitable for tacking smaller or larger problems (in terms of option attribute count) based on how many values need to be filled into pre-determined data fields e.g. a decision matrix.</t>
  </si>
  <si>
    <t>The DP involves a smaller number of criteria associated with intricate information structure and operations, but may need a higher level of result refinement and modelling detail. Reflects whether a DP can be modelled in 1 working day as a generic indicator of complexity. Typical examples:
- DPs that use separate, unique formulae for each criterion;
- DPs that involve measurable pairwise comparison to derive criteria weights (25 x 25 criteria = 625 comparisons, -25 diagonal elements = 600/2 due to matrix symmetry = 300 entries)</t>
  </si>
  <si>
    <t>Some "over-25 criteria" methods involve pairwise comparison. These are cases when criteria comparisons are objective and may be automated, so the DM does not have to assess each criteria pair individually. E.g. these may calculate some available values instead of using DM judgement.
Applying this type to small problems (25 criteria or less) is simple and requires no extra effort, but may not offer the level of refinement and depth of "25 max" methods.</t>
  </si>
  <si>
    <t>Criteria &amp; Options Count parameters are not fully separated:
- Where operations affected by criteria definition require less effort, it is marked "Unlimited" even if option-related operations are cumbersome (then, Options Count would be limited to 25).
- However, some methods explicitly state suitability for "large volume of options" despite including extensive option-related operations and simpler criteria structure. These are marked as "25 max" in criteria count to allow for unlimited options count.
Applying this type of methods to large DPs involving 0ver 25 criteria is possible, but will require the amount of time and effort that grows exponentially with increasing criteria count.</t>
  </si>
  <si>
    <t>The definition uses a rough time estimate required to operate the number of options involved in a DP against all criteria. An arbitrary temporal baseline of 1 working day is chosen as the delimiter, based on the following optimistic assumptions:
- 1 working day = 8 hours = 5 hours work + 3 hours setup/admin
- 5 hours work = 300 minutes = 300 x 1-minute operations
- Retrieving &amp; entering a data point from known set = 1 min
- Modelling an intricate operation for 1 criterion = 10+ min
Thus, "25 maximum" methods are suitable for tasks involving &lt;300 data entries and/or &lt;30 criteria requiring complex modelling.
The delimiter is set to 25 because pairwise comparison (popular in MCDA) of more than 25 criteria exceeds 300-minute effort baseline.</t>
  </si>
  <si>
    <t>The DP involves a smaller number of solution options, but  requires intricate operations to assess it. Reflects whether a DP can be modelled in 1 working day as a generic indicator of complexity. Typical example: a DP involving measurable pairwise comparison to rate 25 options (25 x 25 options = 625 comparisons, -25 diagonal elements = 600/2 due to matrix symmetry = 300 rating entries)</t>
  </si>
  <si>
    <t>Options &amp; Criteria Count parameters are not fully separated:
- Where option-related operations are cumbersome, Options Count is limited to 25 disregarding of criteria complexity (e.g. criteria definition may require less effort so set to "Unlimited")
- Some methods feature simpler criteria operations (should be Unlimited), but explicitly state suitability for a "large volume of options" while featuring extensive rating operations. These are marked "25 max" in Criteria Count, but "unlimited" options.
Applying "25 max" methods to large DPs involving 0ver 25 alternatives is possible, but will require the amount of time and effort that grows exponentially with increasing options count.</t>
  </si>
  <si>
    <t>A matrix can comfortably serve 25+ options if rating calculations do not need individual processing and may be automated e.g.:
- Option ratings are pre-determined e.g. obtained by simple measurement or database retrieval;
- A simple order of options is produced by immeasurable pairwise comparison that uses pre-determined, programmable logic.
Following the rationale for defining 25 criteria as the delimiter, methods serving "over 25" options are not expected to consume significant additional time of effort when options count grows.</t>
  </si>
  <si>
    <t>Applying this type (unlimited options) to small problems (25 options or less) is simple and requires no extra effort, but may not offer the level of refinement and depth of "25 options max" methods.</t>
  </si>
  <si>
    <t>The DP does not involve any consideration of solution options.</t>
  </si>
  <si>
    <t>See example above for Criteria Count parameter - "25 Max" value from AHP method.</t>
  </si>
  <si>
    <t>The DP is solely concerned with criteria definition in separation from the part of MCDA task that considers solution options.</t>
  </si>
  <si>
    <t>Defined using a similar logic to Criteria Count with reference to an arbitrary temporal basis of 1 working day allowing for 300 off 1-minute operations. An "operation" implies an activity (calculation, comparison, intricate logical procedure) and not simple entry of pre-determined data. The limit is set to 25 alternatives following a similar logic to Criteria Count parameter: pairwise comparison (popular in MCDA) of more than 25 options against given criterion exceeds 300-minute effort baseline.</t>
  </si>
  <si>
    <t>Pairwise comparison of options from MARS method:</t>
  </si>
  <si>
    <t>Direct data entry adopted from ARAS method:</t>
  </si>
  <si>
    <t>Nominal rating is not known in advance and is defined at the time of preparing the inputs for an MCDA tool. The DM assesses option attributes based on  own judgement or using surveys to assign nominal scores in the most suitable format for the DP.
Nominal ratings diminish minor differences between option performances if these are smaller than scoring scale, imposing some level of imprecision when assigning a particular grade. For example, two options may perform at 45 and 55% respectively in percentage scale, but will both receive a 5 on a 1-10 score scale.</t>
  </si>
  <si>
    <t>Identifies MCDA procedures whose operation is not directly linked to the format of attribute ratings and as such, can accept any type of attributes. For example, these procedures may assign a particular nominal value to the better and the worse option in a pair (e.g. 0.0 if worse, 0.5 if indifferent, 1.0 if better) following the same scale disregarding of how option performance is assessed to inform comparison (e.g. may be subjective immeasurable order, subjective nominal scoring, or an objective parameter measurement).</t>
  </si>
  <si>
    <t>Assignment of pre-defined nominal values to reflect ordinal relationship between option pairs in DRAPE:</t>
  </si>
  <si>
    <t xml:space="preserve">Objective units used for measurable attribute ratings in ARAS method (note: ARAS is suitable for any rating of Measurable nature, but offers an illustrative example):
</t>
  </si>
  <si>
    <t>Definition of the nominal rating scale from FMEA:</t>
  </si>
  <si>
    <t>Used to derive criteria weights from DM's subjective judgements. Whatever output format is used, pairwise comparison is used.</t>
  </si>
  <si>
    <t>Martel, J-M., Kiss, L. N., and Rousseau, M. A. 1996. PAMSSEM : Une procédure d’agrégation multicritère de type surclassement de synthèse pour évaluations mixtes. FSA Working Document, Department Opérations et Systèmes de Décision, Université Laval, Quebec.</t>
  </si>
  <si>
    <t>2.5: Definition Procedure</t>
  </si>
  <si>
    <t>3.4: Rating Procedure</t>
  </si>
  <si>
    <t>Not a formal MCDA method, originates from engineering/technical applications concerned with characterising data clouds. Is an evolution to PCA, but designed to deal with highly inconsistent data clouds featuring multiple outliers.</t>
  </si>
  <si>
    <t>For objective attributes e.g. cost, the separation of Nominal vs. Cardinal attribute type depends on DMs knowledge. For example, cost may be assessed as a nominal attribute at early project phases when the knowledge is limited and estimations are scale-based, but can be measured precisely in terms of financial values during later project phases.
Percentages may be Nominal or Cardinal depending on attribute:
- Where % assessment is defined by the DM based on their subjective judgement, it is a Nominal value;
- Where % units reflect some objective state of an alternative (e.g. the amount of material in a reservoir, it is a Cardinal measure.
Some MCDA methods are presented as if only suitable for dealing with Cardinal measurements (e.g. MADM-OPT). However, the nature of its operation does not restrict the use of Nominal scores. Generally, whenever a method can operate on measurable values, it is considered as equally suited for accepting both Cardinal and Nominal rating values.</t>
  </si>
  <si>
    <t xml:space="preserve">
A simple representation of Measurable (Nominal, Cardinal) option performances. Normally requires readily available data on option attributes, or good DP awareness exhibited by the DM to produce a reliable and realistic nominal scoring.</t>
  </si>
  <si>
    <t>Point Value</t>
  </si>
  <si>
    <t>Rating Procedure</t>
  </si>
  <si>
    <t>Weighting value format, reflects the format of input informing criteria importance weight definition that best suites the context of a given DP.</t>
  </si>
  <si>
    <t>Choosing the format for option rating values allows the inclusion of option performances in a particular attribute (cardinal or ordinal), the DM's risk attitude, intrinsic indication of the utility function shape, and other decision parameters.
Option ratings express absolute data points e.g. cardinal measurements, nominal scores, probability estimations, or distributions; and relative assessment results.
An intermediary between Attribute Nature and Rating Procedure, these depend on a combination of DM preferences and further processing approach used by the considered MCDA method.</t>
  </si>
  <si>
    <t>Rating Value Format, represents the format of values expressing option performance ratings (absolute or relative) in the decision matrix.</t>
  </si>
  <si>
    <t>An immeasurable type of subjective ratings used to express relative position of options with respect to each other. A qualitative order indicating which option meets the DP goals better in a pair. Cannot be evaluated in terms of any numerical value of intensity. May be based on either subjective or objective qualities e.g.:
- Objective abstract: Colour (independently observed; one may be seen better than other for given DP context e.g. user group)
- Objective abstract: Direction (independently observed; one may be better than another e.g. for a construction project)
- Subjective abstract: Beliefs (subjectively perceived; one population group may be judged by the DM as having particular views about some subject e.g. a new policy that are better than the views of another group, as perceived by the DM).</t>
  </si>
  <si>
    <t>Applies to DPs that involve both Nominal (relative measure) and Cardinal (absolute measure) attributes i.e. any performance that can be characterised with numerical ratings disregarding whether its basis is subjective or objective.
Cardinal measurements are a measurable type of objective option ratings that reflect option performances that are independently observed or measured using technical means. These use original measurement units and indicate the intensity of real option performance, like: dimensions (meters); weight (kg); cost (USD).</t>
  </si>
  <si>
    <t>Option ratings are provided as precise, crisp values reflecting absolute assessment of option performances in given attribute. Independent of other attributes and disconnected from other option ratings, even when indirect comparison is involved. Examples:
- Measurement of some physical parameter (weight, size)
- Assessment of performance on a pre-defined nominal scale
- Assignment of a pre-determined value to reflect comparison result
- Probability estimations for the various possible system states</t>
  </si>
  <si>
    <t>Represents a measurable assessment of relative performance of criteria pairs within selected criterion. Retrieved by performing a quantified comparison of one criteria to another e.g. "A is 3x more important than B". Typically normalised in [0, 1] range.</t>
  </si>
  <si>
    <t>The term "Ratio" is used to imply that values reflect the relative preference intensities between alternatives carrying no real / material meaning and thus, are dimensionless.</t>
  </si>
  <si>
    <t>Option ratings are expressed as a non-flat range characterised by a vertex representing the most likely performance value for an option, with less likely performance values spread out to range extremes.</t>
  </si>
  <si>
    <t>Typically used in the following DP contexts:
- The DM is not certain about a precise weight, but is able to delimit what the weights are not;
- Used to reflect trapezoidal fuzzy numbers in ambiguous settings
- Used to translate subjective comparison of relative importance of criteria in cases where there is no ambiguity about these relations</t>
  </si>
  <si>
    <t>Typically used in the following DP contexts:
- GDM setting with a large number of DMs who have individual opinions on option performances creating a distribution curve;
- Ambiguous settings where the DM provides a linguistic estimation of option ratings to be processed using triangular fuzzy numbers;
- Iterative techniques characterised by performance estimation uncertainty (i.e. no ratings are fixed), where sifting through the possible performance values creates a distribution of results;
- Ratings expressed as a mean with standard deviations or errors.</t>
  </si>
  <si>
    <t>Typically used in the following DP contexts:
- GDM setting with a large number of individual DMs whose opinions on criteria weighting creates a distribution curve;
- Ambiguous settings where the DM provides a linguistic estimation of criteria weights to process using triangular fuzzy numbers;
- Iterative techniques characterised by the uncertainty in the overall balance of weights (i.e. no weights are fixed), where sifting through the possible weight values creates a distribution of results;
- Weights expressed as a mean with standard deviation values where objective criteria weights are derived using option ratings.</t>
  </si>
  <si>
    <t>As a general rule:
- Triangular Fuzzy numbers are recognised as a distribution (min/max bounds with a vertex, which also allows a bias);
- Trapezoidal Fuzzy numbers are recognised as an interval (min/max bounds, but vertex is stretched into a flat segment);
- Grey numbers are recognised as interval (min/max bounds only)
See the accompanying publication on ProBCA for more discussion.</t>
  </si>
  <si>
    <t>Option ratings can take any value along a flat range (i.e. no maximum likelihood vertex) defined between some specified bounds.</t>
  </si>
  <si>
    <t>Used to reflect data intervals such as:
- Multiple DM opinions without clear dominance of opinion (GDM);
- Possible variation of option performance values within a range without a clear indication of its differential likelihood (uncertainty);
- An uncontrolled multitude of possible system states (variability).
Typically analysed using arithmetical (e.g. average), probabilistic, or distributive functions.</t>
  </si>
  <si>
    <t>Interval option ratings may or may not reflect the presence of trapezoidal-type ambiguity:
- A multitude of Point ratings may be treated as a fuzzy interval;
- An Interval rating may have no ambiguity about it;
- A multitude of Interval ratings may have a secondary set of boundaries representing Interval-type ambiguity.</t>
  </si>
  <si>
    <t>Distribution-type option ratings may or may not reflect the presence of triangular fuzzy numbers representing ambiguity:
- Multiple Point ratings may be treated as a fuzzy distribution;
- Distribution-type original rating may have no ambiguity about it;
- A multitude of Distribution ratings may have a secondary set of distribution parameters representing the associated ambiguity.</t>
  </si>
  <si>
    <t>Options are rated in the form of immeasurable order. It reflects the relative position of each option vs. each other option in terms of particular attribute, but offers no quantifiable indication of the preferential distance between the options i.e. it is impossible to say by how much Position A is better or worse than Position B.</t>
  </si>
  <si>
    <t>Indicates an incomplete DP covering a part of the MCDA process, i.e. concerned with Criteria Definition or Options Formulation.</t>
  </si>
  <si>
    <t>Option ratings are not involved in the task addressed by the considered MCDA method.</t>
  </si>
  <si>
    <t>11 out of 15 methods serving Options Formulation include rating of option performances (but not aggregation); 4 only cover definition.</t>
  </si>
  <si>
    <t>See above in Task Facilitated parameter - "Formulation" example from EEP method.</t>
  </si>
  <si>
    <t>Ratio-type ratings produced by FDMM comparison:</t>
  </si>
  <si>
    <t>Distributional probability estimations from MZM:</t>
  </si>
  <si>
    <t>Mixed point and interval ratings from RICH method:</t>
  </si>
  <si>
    <t xml:space="preserve">Unquantifiable ordinal ratings from IDCR method:
</t>
  </si>
  <si>
    <t>Option ratings are subjectively assigned or objectively measured by the DM in a direct manner, with no other activities preceding the provision of rating values into the decision process. Uses original measurement units of performance in each attribute (if any).</t>
  </si>
  <si>
    <t>Equivalent to Assignment operation for Criteria Weights. The simplest procedure for rating option performances. Typically used in DPs that feature pre-determined attribute information, or requires good DM's awareness in subjective rating approaches.</t>
  </si>
  <si>
    <t>Direct rating does not imply questioning the source of attribute information nor attempts to amend or update it.</t>
  </si>
  <si>
    <t>Comparison may use attribute endpoints (Min and Max possible rating values) as reference for comparison. However, these methods are still Comparison type and not Reference because ideals are defined within the available set of options and without any additional information sourced from outside of the given set.</t>
  </si>
  <si>
    <t>Can be based on one parameter at a time (pairwise with respect to options) or holistic option performance (pairwise per attribute). Offers maximum granularity through individual consideration of each pair of options. Includes comparison of rating frequencies per attribute e.g. in respondent surveys. May be visualised on a chart (measurable order) or a graph structure (immeasurable order).</t>
  </si>
  <si>
    <t>Options are rated by relative comparison to each other in pairs (thus "pairwise") in the absence of any external reference. May be subjective (DM's judgement with respect to DP goals) or objective (processing measurable attribute values).</t>
  </si>
  <si>
    <t>Options are rated by relative comparison of options against external references (which may be one or several). May be subjective (DM's judgement with respect to DP goals) or objective (processing measurable attribute values). Reference comparison could be performed on historical ratings, partial comparison samples, hypothetical alternatives.</t>
  </si>
  <si>
    <t>Used in cases when some information is available in addition to baseline set of options to serve as comparison basis. A hypothetical alternative may be defined by a set of specific goals, one per each criterion, which are not simply minimum or maximum range points but driven by some specific logic or context.
Other justification points are identical to Comparison value above.</t>
  </si>
  <si>
    <t>Where comparison is performed against a "hypothetical" alternative that solely uses minimum and maximum points for each criterion and no additional information is provided besides the available options, it is Comparison type and not Reference.</t>
  </si>
  <si>
    <t>Option performances are rated in terms of probability estimations reflecting the possible states/outcomes of the DP. May use objective data (e.g. measured statistics) or subjective estimation.</t>
  </si>
  <si>
    <t>Used when the DM has sufficient knowledge to estimate probability of possible system states, but certain outcome is unknown.</t>
  </si>
  <si>
    <t>Probability-based ratings are uncertainty-friendly due to allowing the consideration of different opinions with respective reflection of how likely they are to be true.</t>
  </si>
  <si>
    <t>See above for Options Count parameter - "25 Max" value from MARS method.</t>
  </si>
  <si>
    <t>See above in Rating Format parameter - "Distribution" value from MZM method.</t>
  </si>
  <si>
    <t xml:space="preserve">Options rating alongside reference from ORME method:
</t>
  </si>
  <si>
    <t xml:space="preserve">The core activity involved in interpreting the attribute-wise option performance information. </t>
  </si>
  <si>
    <t>The most appropriate DP size that a method should be used for, expressed as a number of entries to define performance ratings for all involves solution options.</t>
  </si>
  <si>
    <t>Reflects the presence of a measurable interdependence between criteria.</t>
  </si>
  <si>
    <t>The approach (method or specific process) to retrieving input information for criteria wording and/or importance weights.</t>
  </si>
  <si>
    <t>The basis for criteria importance weighting applicable within given DP context.</t>
  </si>
  <si>
    <t>The most appropriate DP size that a method should be used for, expressed as a number of criteria involved.</t>
  </si>
  <si>
    <t>The relative measure of effort, time, finance, computational power, expertise, and other resource that needs to be spent for an efficient and effective method application.</t>
  </si>
  <si>
    <t xml:space="preserve">
Indicates the presence of ambiguity i.e. when some of the quantitative decision information (criteria weights or option ratings) is unknown. This relates to cases where:
- A value may exist in several different versions expressed by different DMs (multiple opinions on specific values);
- Precise boundaries or some values are unknown (unknown data limits);
- Some values may be absent in a range (i.e. incomplete data between limits)</t>
  </si>
  <si>
    <t>Indicates whether thresholds are used i.e. pre-defined bounds limiting the overall or relative influence of quantitative decision information (option ratings, criteria weights) within a DP context.</t>
  </si>
  <si>
    <t>The format of output values used to rank the options in accordance with DP requirements, context, constraints, or preferences.</t>
  </si>
  <si>
    <t>The specific task or sub-task that a DP is focused on, with reference to a generic MCDA process flow:
- Options Formulation
- Criteria Definition
- Preference Aggregation</t>
  </si>
  <si>
    <t>Sub-activities used exclusively to represent suitable solution options using vague knowledge about DP context and opinions distributed among its multiple stakeholders.</t>
  </si>
  <si>
    <t>Sub-activities whose sole purpose is to define the criteria and derive their importance weights.</t>
  </si>
  <si>
    <t>Subjective opinion is used as the basis for criteria weights derivation in given DP context.</t>
  </si>
  <si>
    <t>Criteria importance weights are used, but are not derived within given DP scope and thus, no particular approach to deriving weight values is indicated.</t>
  </si>
  <si>
    <t>Used for pairwise comparisons within a set or against a reference to identify the position of each option within ranking. Enables ordering the options to reflect superior performance when:
- Performance ratings cannot be measured due to attribute nature,
- Performance ratings are measurable, but do not directly participate in deriving an immeasurable order due to DP context.</t>
  </si>
  <si>
    <t>Where incomparability exists among the alternatives, it is technically more appropriate to use Order as an immeasurable format, rather than any measurable type. While some methods may allow producing arbitrary values, these will always have an element of imprecision and unreliability because incomparable alternatives have at least one criterion that is not common, preventing a true absolute comparison.</t>
  </si>
  <si>
    <t>Various forms of ambiguity representation allow dealing with a lack of precision or knowledge in the decision information. Grey numbers are considered more objective because they only indicate the max/min boundaries, which may be easier to obtain by objective judgement of possible system states. Fuzzy numbers are presumed less objective since specifying the "likely" point tends to involve subjectivity.</t>
  </si>
  <si>
    <t>The notion of ambiguity as presented in Column E (Comments) does not match the general implication of uncertainty i.e. the absence of guarantee for the expected values to be true. The use of this parameter drives the DM to specify any "uncertain" values to reach certainty regarding their possible boundaries, multiple variants, and knowledge gaps.</t>
  </si>
  <si>
    <t>Used to define an ordinal relationship in a pairwise comparison of any two alternatives against a given criterion by delimiting the acceptable difference between their performances. Defines the "indifference" and "preference" intervals for option rating deltas. Naturally imposes a maximum "veto" limit beyond which the contribution of a particular rating in any single criterion, even an outlier, remains constant and does not affect the aggregated performance of an option too heavily.</t>
  </si>
  <si>
    <t>Applicable to purely ordinal tasks that use measurable ratings to derive an order of options; and to part-ordinal tasks where individual option ratings contribute to quantifying aggregated performance after pre-ordering the options using ordinal relations imposed by the thresholds.
Thresholds may be defined using some objective basis, but also offer a mechanism to impose the DM's subjective delimiters on objective data for both weights and ratings.</t>
  </si>
  <si>
    <t>The described conditions may be split among a team of people e.g. an OR scientist acting as the MCDA expert, while a Data Scientist acting as an expert in mathematical logic. Automated implementation likely requires developing a dedicated software, or complex analytical models e.g. MS Excel-based tools that use advanced features. The conditions allow for a non-expert to perform the task while developing expertise under the guidance of appropriate experts and secondary proofing by another set of equivalent experts.</t>
  </si>
  <si>
    <t>- Methods that involve processing logical statements tend to be assessed as Heavy due to non-trivial analysis involved.
- In some cases, "Heavy" type intrinsically indicates the quality of available source: while the method itself may require "Reasonable" effort, understanding it correctly due to the specific terminology and presentation style used in the source requires sufficient MCDA expertise. For example, a method may not offer a specific example of using its results for ranking.
- In many cases "Heavy" methods offer a higher level of output refinement (detail, precision, adjustability), which correlates with heavier resource requirement.</t>
  </si>
  <si>
    <t>The DP involves a large number of criteria (over 25), where criteria-related formulation does not include complex structuring or intricate calculations. Typical examples include:
- DP that involves equal criteria importance weights;
- DP involving immeasurable pairwise comparison to derive importance-based criteria ordering.</t>
  </si>
  <si>
    <t>See the number of criteria defined in the original reference for DIER-BCS method (example is too large in size to insert a visualisation).</t>
  </si>
  <si>
    <t>On the notion of "compensatory" methods - Criteria Importance does not reflect whether a method is compensatory or not:
- Compensatory methods imply that criteria tradeoffs are allowed i.e. the criteria are weighted;
- Non-compensatory methods imply no trade-offs, which means equivalent importance weights and an option is eliminated if its performance does not meet the minimum aspiration.</t>
  </si>
  <si>
    <t>Criteria weighting can be subjective, objective, or integrated in accordance with the source reference for MEREC method.
Independent from the choice of weights derivation tools (pairwise comparison, geometric centroid, etc.) - these are indicated by the following parameters for Criteria Weighting.</t>
  </si>
  <si>
    <t>There are no methods reflecting a case where a DM would provide a subjective distribution of likely weights directly and it does not resemble a logical thinking context; however, this is not impossible and may occur in future methods.
Distribution-based analysis produces values that are easier to understand since they are linked to maximum likelihood vertex. However, its realism is questionable since it is not entirely conclusive to condense a multitude of opinions and possibilities.</t>
  </si>
  <si>
    <t>Used for subjective pairwise comparisons or direct ordering of criteria where the DM cannot pin down the specific values or reflect on the magnitude of importance, but can arrange the criteria from the most important to the least important in an order.</t>
  </si>
  <si>
    <t>DP contexts where the DM can only provide importance order of criteria may benefit from criteria weighting thresholds, especially if many criteria are used. This would allow preventing the cases where criteria weights resemble a geometrical progression.</t>
  </si>
  <si>
    <t>The most suitable method for providing inputs for criteria definition (wording, scales, weights, interaction) depends on DP context, such as: knowledge available to the DM, intended application of decision-aiding results, required DP model precision.
Criteria Definition is mostly associated with eliciting quantitative criteria information: importance weights and interactions. It also describes criteria wording and scaling definition, but only uses "Assignment" value.</t>
  </si>
  <si>
    <t>Direct assignment of criteria weights in DNMA method:</t>
  </si>
  <si>
    <t>Comparison produces an order of values, which may be measured (criterion rank position and influence intensity) or immeasurable (rank position that does not indicate influence intensity).</t>
  </si>
  <si>
    <t>Allows (although does not necessitate) dependencies between some or all criteria, which may be measured or immeasurable ( affecting the thought process, but not necessarily expressed quantitatively).</t>
  </si>
  <si>
    <t>If a "flat structure" method is applied to a hierarchical DP, effects imposed by hierarchy must be resolved as a precursor activity outside of method application scope using preferred approach.</t>
  </si>
  <si>
    <t>The DP involves a large number of options (over 25 and may reach hundreds), which are rated by simple data entry and require no complex operations.</t>
  </si>
  <si>
    <t>The nature of attributes affects the approach to rating the performance of options against specific criteria. For example, where no quantitative measurements are available about an option it will have to be rated using some qualitative approach, which could be measured (nominal) or immeasurable (abstract).
In this definition:
- Attribute = an intrinsic quality of a solution alternative that reflects its performance in the sense of a specific characteristic/aspect;
- Criterion = a measure defined by the DP within given DP context, which is used as the framework to assess a particular aspect of option performance.</t>
  </si>
  <si>
    <t>A measurable type of subjective ratings used to indicate relative option performances against any given criterion - graded order. Uses pre-defined sets of possible values with no real/material meaning, and thus are mapped on a context-dependent scale e.g.:
- Sequential scaling values (e.g. 1 to 5 scores, or 0 - 100 percentage);
- Fixed values designed to amplify the scale of preference or reflect the achievement of specific meaning/conditions (e.g. 1, 3, 7, 10);
- Linguistic values designed for use in subjective surveys, which may use pre-defined meanings (e.g. Low = 1, high = 5) or assessed within given set of results without prior definition of linguistic meanings.</t>
  </si>
  <si>
    <t>Subjective ratings depend on the DM and may change from one respondent to another. Used to grade differential performance on attributes that are immaterial (e.g. perception, experience) or whose performance cannot be measured objectively within given DP context (e.g. comfort, suitability) by  translating qualitative data into quantitative format. Implicitly reflect DM's preferences where the specific value functions are not explicitly known. Implications: for one DM or within one DP, particular features of a product (e.g. screen type, menu structure) will score higher on some criteria (e.g. comport, ease of use); whereas for another DM/DP, same features may score lower on the same criteria (comfort, ease of use) or other criteria (e.g. carrying convenience, software complexity).</t>
  </si>
  <si>
    <t>Measurable attributes are used in DPs that combine both subjective and objective judgements to retrieve measured ratings of option performances. A frequent case for DPs dealing with physical objects and products e.g. ranking products, equipment, transport options.
May or may not require normalisation depending on the method used. Most methods require converting quantitative data to the same scale to enable running aggregation formulae on it. See the accompanying paper on ProBCA for more on Normalisation.
On Cardinal ratings: independent observation implies that rating will not change from one observer/DM to another. These do not require rounding to the nearest score as is the case with Nominal ratings, and thus are more precise. Cardinal rating is pre-determined as an intrinsic quality of a considered option and may be retrieved using available data sources (e.g. item specification) or technical means (measurement, observation). This may be done by the DM or by anyone providing information to the DM.</t>
  </si>
  <si>
    <t>Subjective by nature i.e. none are objectively better, whereas their order of performance depends on the specific DP context and DM goals. Abstract ratings have directions distinguishing what is better and what is worse, but offer no basis to reflect preference intensity i.e. does not allow to indicate "better by how much?". Typically use pairwise comparisons among each other or against some reference.</t>
  </si>
  <si>
    <t>Whether a qualitative attribute is immeasurable (Abstract) or measurable (Nominal) depends in part on the attribute itself, and in part on the DM's attitude within given DP context. For example:
- Colour may be Abstract if different values (Red, Blue, Green) are compared by the DM in pairs as a better or a worse option for the DP, but cannot be graded by "how much better" each option is.
- Colour may be a Nominal attribute if its values along the same scale (Yellow, Orange, Red, Brown) can be measured as better or worse among each other e.g. Orange is 2x better than Yellow, Red is 3x better, Brown is 4x better. This also allows the DM to adjust the scaling e.g. Orange is 1.2x better and Red is 2.5x better.
Abstract attributes reflected with binary values (Yes/No type) can be categorised as either Abstract or Measurable depending on the DP context and DM's convenience:
- In Abstract sense, these offer a clear indication of which one is better than the other (e.g. Yes = better, No  = worse);
- In Measurable sense, these may be rated using a binary set of values e.g. Yes = 1 or 100%, No = 0.</t>
  </si>
  <si>
    <t>Used in versatile DPs characterised by no direct link between option qualities (observed independently or subjectively) and attribute-wise ratings (derived in relation to DP context). Such DPs typically involve various attributes representing the needs of many stakeholders. Each stakeholder typically pursues own goal, which may be characterised by the most suitable/convenient approach to assessing option performances against the attributes relevant to stakeholders' businesses.</t>
  </si>
  <si>
    <t>In most cases, does not require any dedicated pre-processing or derivation activity other than normalisation. Therefore, more typical for methods serving "Unlimited" options count.
Indirect Comparison is such when any two options are compared, a pre-determined value representing their ordinal position is entered (e.g. 0 for worse, 1 for better, 0.5 for similar) instead of recording the relationship between their absolute performances.</t>
  </si>
  <si>
    <t>Option ratings are expressed in measurable terms to represent relative preference intensity between any two options. Suitable for measurable attribute types (Nominal or Cardinal), unless an independent quantification approach (probability or reference-based rating) is used by a particular method - in which case any attribute type works.</t>
  </si>
  <si>
    <t>An improved version of AHP featuring a revised rating procedure to resolve rank reversal in iterative applications. It involves normalising option  Ratings so their sum always equals 1.</t>
  </si>
  <si>
    <t>A method for ranking option performances using integral approaches for problems involving a hierarchy of interactive criteria and incomplete preference information from the DM.</t>
  </si>
  <si>
    <t>Correlation Coefficient and Standard Deviation</t>
  </si>
  <si>
    <t>A method for objective derivation of weights for the criteria that exhibit dependencies between each other. Based on partial preorder of a reference set of criteria.</t>
  </si>
  <si>
    <t>Discrete Choice Experiments</t>
  </si>
  <si>
    <t>Elimination by Aspects</t>
  </si>
  <si>
    <t>ELECTRE extension with Robust Ordinal Regression that uses ordered reference alternatives as baseline information for deriving preferences. A complex, yet highly flexible, versatile, and precise method for building preference models.</t>
  </si>
  <si>
    <t>A simple approach to ranking project or action alternatives that have a common basis e.g. a geographical context (e.g. selecting what to do with the available wated from 3 rivers).</t>
  </si>
  <si>
    <t>Interpretive Structural Modelling</t>
  </si>
  <si>
    <t>Multicriteria Analysis of Preferences by Pairwise Actions and Criterion Comparisons</t>
  </si>
  <si>
    <t>Uses distance measurement from the best/worst known solution to construct a utility function. A simple method allowing to operate on a large number of criteria and options.</t>
  </si>
  <si>
    <t>Based on the strongest link principle: prioritises an alternative that has the highest Scoring of its highest-performing criterion as opposed to other alternatives. Suitable for the situations where solution performance is driven by a single criterion demonstrating the strongest performance.</t>
  </si>
  <si>
    <t>Based on the weakest link principle: prioritises an alternative that has the highest Scoring of its lowest-performing criterion as opposed to other alternatives. Suitable for the situations where solution performance is driven by a single criterion demonstrating the weakest performance.</t>
  </si>
  <si>
    <t>A simple method for objective criteria weight elicitation that uses a logarithmic function and a permutation of the possible scenarios.</t>
  </si>
  <si>
    <t>A procedure for structuring complex MCDM problems and assessing options in terms of value that uses both cardinal evaluations and dominance relations. Uses multi-stakeholder workshops to gather input information and translates it into objective problem setup parameters. Allows choosing an appropriate value function to represent DM preference behaviour.</t>
  </si>
  <si>
    <t>A family of aggregation approaches that allows adjusting the shape of the value function by selecting criteria weights appropriately. The criteria weights are ordered in accordance with option  Ratings, but specific weight values/ratios are selected by the DM to reflect the desired preference behaviour.</t>
  </si>
  <si>
    <t>Preference Ranking Global Frequencies in Multicriteria Analysis</t>
  </si>
  <si>
    <t>A method that uses reference to ideal and anti-ideal solutions like TOPSIS and VIKOR. However, where other methods define the ideal/anti-ideal solutions with extreme MAx/Min values for each criterion, RIM allows for the hypothetical ideal solution to be described by any value and not necessarily the Max/Min possible value for given criterion, which is more realistic.</t>
  </si>
  <si>
    <t>A thorough method for ordering the alternatives in situations where their performance against the individual criteria is defined by multiple differing scenarios.</t>
  </si>
  <si>
    <t>A method for semi-objective criteria weighting. Calculates normalised weights in the 0-1 range through the division of criteria ranks by the rank-sum. Suggested for use in place of ROD method in problems featuring too many criteria (&gt;25).</t>
  </si>
  <si>
    <t>An interactive method for dealing with problems involving complex knowledge. Facilitates consensus between stakeholders or assessing the solution options through a joint learning process. Uses pairwise comparison of alternatives to derive a graphical representation of the overall comparison between each pair. Implemented as STRAD software.</t>
  </si>
  <si>
    <t>An extension of the PROMETHEE method that introduces Superiority &amp; Inferiority concepts instead of Concordance &amp; Discordance. Can be applied to rank the alternatives on its own or in combination with other existing methods for criteria weighing and options ranking.</t>
  </si>
  <si>
    <t xml:space="preserve">Facilitates gathering the insights about DM/Stakeholder subjective preferences. Uses dominance measure to reproduce the gain/loss function of prospect theory. </t>
  </si>
  <si>
    <t>A version of the UTA method that uses permutation of all possible consistent value functions to identify the most suitable one.</t>
  </si>
  <si>
    <t>Objectivity of this method is supported by the fact that is calculates all possible variations of criteria rank orders of importance. This allows to graphically demonstrate the probabilities of a particular criteria to take a particular rank position, where the section area for each criterion on the graph can be used to define the final rank position for that criterion among others.</t>
  </si>
  <si>
    <t>Represents a combination of WPM and WSM with adjustable bias towards one of the aggregation approaches (multiplicative or additive), if preferred.</t>
  </si>
  <si>
    <t>Offers the DM a choice of what kind of instrument to use for analysing the available decision information. May depend on the available capabilities (which could range from pen and paper to sophisticated computer software) and the available resource (see Parameter 1.5).
Some methods utilise a mixture of tools and techniques within its aggregation module. The "core" type of analytical instrument reflects the kind of approach that defines the nature of data processing activity to allow the DM understand the key activity faced.</t>
  </si>
  <si>
    <t>The aggregation procedure is based on a mathematical relation where one input maps to one and only one output, which does not use any set reference or boundary. Typically uses simple arithmetic functions (+, -, *, /) or complex functions representing a particular decision attitude (e.g. s-shaped, convex); and does not impose any boundaries to the range of possible output values.</t>
  </si>
  <si>
    <t xml:space="preserve">One of Utility Function shapes used in PROMETHEE:
</t>
  </si>
  <si>
    <t>Functional aggregation uses a combination of mathematical tools to operate on existing information. The DM's attitude is either uninvolved, or provided beforehand in the form of fixed constants or relations. No particular references (e.g. min/max or target points) are used as the baseline for judging total performances. Combines absolute ratings so aggregation scale is unconstrained.</t>
  </si>
  <si>
    <t xml:space="preserve">Visualised separation used in CODAS method:
</t>
  </si>
  <si>
    <t>A subtype of Functional type aggregation methods where option ratings are treated as spatial coordinates and total performance is aggregated by functional processing of the distances between rating points and some reference. Each criterion represents an individual dimension of measurement, and the references are defined either as boundaries (min/max in each criterion) or aspirations/goals (e.g. hypothetical alternative, which may not be min/max of the range).</t>
  </si>
  <si>
    <t>Overall, used in DP settings that require highly customisable modelling approach to provide the means for expressing the DM's attitudes and relevant rules. May or may not use some form of quantifying qualitative relations, which is in most cases separated from original option performances (e.g. may assign a numerical value to reflect a superior or anterior position, but will not involve attribute units or actual values used to reflect performance).
Outranking is used when differential preferences cannot be quantified. Can deal with quantifiable attributes when measurable preference intensities are not required within given DP context. 
Typically associated with increased resource requirement. Requires dedicated computer programming to model complex cases (a software code or an MS Excel tool that uses advanced features e.g. array functions and nested "if - then" statements); can be done as a logical process by pen and paper for simpler cases.</t>
  </si>
  <si>
    <t>Typically based on either elimination of unsuitable options (which also allows to derive their order) or by establishing some measure of relative similarity and distinction among options. May or may not involve arithmetic functions within the process, but always includes logical operations on DM judgement and DP context.
Technically, Programming is a complex, multilevel subtype of the Functional type aggregation. Whether a method is Programming or Functional is assessed on an individual basis and in some cases mismatches the terminology used in the sources. E.g. a method may involve a "Linear Program" to solve, but uses a set of 1D functions so categorised as Functional by the adopted convention.</t>
  </si>
  <si>
    <t>Functional aggregation type is mostly associated with methods based on Multi-Attribute Value or Utility Theories (MAUT/MAVT) at its core. However, may also reflect any other approach to analyse a fixed relationship between preference indicators. Also includes the application of simple statistical and probability functions.</t>
  </si>
  <si>
    <t>Models complex relations between the options using a combination of analytical and logical functions to represent relevant decision rules and attitudes. In a programming task, one input may lead to different outputs depending on the specific DP context (e.g. setting the decision rules) and DM's goals (e.g. setting logical relations). Allows modelling complex preferences and attitudes expressed by the DM or a range of involved stakeholders. Includes:
- Outranking by Elimination (simple comparison);
- Outranking with Binary Relations (nuanced comparison);
- Iterative procedures (running multiple converging operations);
- Permutations (sifting through all possible combinations of order);
- Statistical analysis: complex cases with data interactions, which fall beyond Functional type e.g. Bayesian Network for probabilities, Monte Carlo Simulation for data clouds.</t>
  </si>
  <si>
    <t>A set of value function constraints from GRIP method:
Constrained modelled as weak inequalities in NAROR:</t>
  </si>
  <si>
    <t>Option ratings and criteria weights are not involved in the task addressed by the considered MCDA method.</t>
  </si>
  <si>
    <t>Indicates an incomplete DP covering qualitative MCDA process part, i.e. concerned with Criteria Definition or Options Formulation.</t>
  </si>
  <si>
    <t>See comment above for Rating Format parameter - "N/A" value.</t>
  </si>
  <si>
    <t>The type of analytical instrument used at the core of aggregation procedure for the decision information (criteria and option parameters) provided for the DP. For Criteria Weighting methods, indicates the method used or process the input data and retrieve the importance weights.</t>
  </si>
  <si>
    <t>Separation approaches constrain the scale of aggregated ratings due to modelling relative option performances. Different from Functional type by performing negative aggregation (differences between values) rather than positive aggregation (summation, multiplication, exponent, etc.). Provides the means to expressing DM's attitude through the definition of reference points.</t>
  </si>
  <si>
    <t>Technically, Separation-type aggregation is a variety of Functional type. It is listed as a separate parameter value due to different implications on the aggregation procedure faced by the DM, and subsequently on the resource requirements.</t>
  </si>
  <si>
    <t>An intermediary between Attribute Nature and Aggregation Method, it depends on a combination of available information about the attributes and aggregation approach used by the considered MCDA method. E.g. the original data may be point values, but the decision matrix contains versions of immeasurable option orders (one per criterion) as a precursor to outranking.
It is defined as the "core" activity because there may be different parts to performance rating process (e.g. ordering, normalisation, summation, etc.) - but only one activity can be identified as the basis for the process.</t>
  </si>
  <si>
    <t xml:space="preserve">Interval outranking flows from NEAT method:
</t>
  </si>
  <si>
    <t>Resulting order of alternatives from ARIADNE method:</t>
  </si>
  <si>
    <t xml:space="preserve">Distribution-type output in HSMAA method:
</t>
  </si>
  <si>
    <t xml:space="preserve">Definition of options description in EEP method:
</t>
  </si>
  <si>
    <t xml:space="preserve">
Point value ranking
from ARAS method:
</t>
  </si>
  <si>
    <t>Criteria weights in
SWING method:</t>
  </si>
  <si>
    <t xml:space="preserve">Mixed output types in NGT method:
</t>
  </si>
  <si>
    <t>Basic binary relations used in ORESTE and other methods:
- P = "Preference"
- I = "Indifference"</t>
  </si>
  <si>
    <t>1.4: Relative Thresholds</t>
  </si>
  <si>
    <t>The intrinsic nature of involved option attributes affecting the approach to analysing the associated decision information.</t>
  </si>
  <si>
    <t>3. Preference Aggregation</t>
  </si>
  <si>
    <t>Forced Decision-Making Matrix</t>
  </si>
  <si>
    <t>Value naming is inspired by the used of the term in ARIADNE method source.</t>
  </si>
  <si>
    <t>CBS</t>
  </si>
  <si>
    <t>Count-Balanced Sum</t>
  </si>
  <si>
    <t>AIP</t>
  </si>
  <si>
    <t>T. J. Aragon, “Deriving criteria weights for health decision making: A brief tutorial,” UC Berkeley: School of Public Health, Berkeley, 2017 [Online]. Available: https://escholarship.org/uc/item/52755837 [10 November 2022]</t>
  </si>
  <si>
    <t>Aggregated Individual Priority</t>
  </si>
  <si>
    <t>A simple method for criteria weighting based on the geometric mean principle. Offers a rough approximation of the EM results at low effort only using one simple formula.</t>
  </si>
  <si>
    <t>A simple method for criteria weighting that offers a simpler calculation procedure than EM to produce similar results.</t>
  </si>
  <si>
    <t>A method for criteria weighting that uses a non-iterative analytical procedure to offer the result nearly identical to EM. Used to replace the EM method if the compurational resource is limited or to validate EM outputs. Offers better alignment of relative results than AIP or CBS methods.</t>
  </si>
  <si>
    <t>RI</t>
  </si>
  <si>
    <t>Relative Importance</t>
  </si>
  <si>
    <t>RIM-F (FRIM)</t>
  </si>
  <si>
    <t>Fuzzy Reference Ideal Method</t>
  </si>
  <si>
    <t>A fuzzy version of the RIM method that deals with imprecise option ratings and reference interval bounds.</t>
  </si>
  <si>
    <t>NAFIM</t>
  </si>
  <si>
    <t>Non-Additive Fuzzy Integral Method</t>
  </si>
  <si>
    <t>An implementaton of non-additive development of the Sugeno integral for problems involving uncertainties e.g. linguistic variables.</t>
  </si>
  <si>
    <t>An efficient method (i.e. avoids pairwise comparisons) for prioritising options using a combination of subjective and objective judgements on specific technical and natural parameters outside of DM's control (e.g. equipment performance values).</t>
  </si>
  <si>
    <t>Used to translate product requirements into design specifications. Used to rank product design characteristics by quantifying its relationship product requirements through importance scores. QFD operation is based on the MCDA concepts and akin to prioritising multicriteria options.</t>
  </si>
  <si>
    <t>ProBCA: A COMPREHENSIVE TAXONOMY OF DISCRETE MCDA METHODS FOR RANKING</t>
  </si>
  <si>
    <t>Ordering may be subjective (DM comparing options) or objective (immeasurable order is derived based on known performance values). Ordering may be cone in pairs (comparison one by one, suitable for problems featuring 25 criteria or less) or by direct assignment of rank positions (comparison in bulk for problems featuring over 25 criteria); the former is more refined but arduous.</t>
  </si>
  <si>
    <t>Count</t>
  </si>
  <si>
    <t>Value</t>
  </si>
  <si>
    <t>Definition of ProBCA Characterising Parameters</t>
  </si>
  <si>
    <t>Ranking MADM Development Trends</t>
  </si>
  <si>
    <t>Tzeng G.H., Huang J.J. (2011), Multiple Attribute Decision Making: Methods and Applications, CRC Press, Taylor &amp; Francis Group. ISBN 9781439861578</t>
  </si>
  <si>
    <t xml:space="preserve">Popovich, V.; Hovanov, N.; Hovanov, K.; Schrenk, M.; Prokaev, A.; Smirnova, A. (2008). Situation Assessment in Everyday Life. </t>
  </si>
  <si>
    <t>P. Korhonen, J. Wallenius and S. Zionts, Solving the discrete multiple criteria problem using convex cones, Management Science 80, 1336-1345 (1984). [Online]. Available: https://www.jstor.org/stable/2631568 [Accessed on 10 November 2022]</t>
  </si>
  <si>
    <t>Green, P. and Srinivasan, V. (1978) Conjoint analysis in consumer research: Issues and outlook, Journal of Consumer Research, vol 5, September 1978, pp 103–123. https://doi.org/10.1086/208721</t>
  </si>
  <si>
    <t xml:space="preserve">Wang, Jianqiang &amp; Peng, Lu &amp; Zhang, H.-Y &amp; Chen, Xiao-hong. (2014). Method of multi-criteria group decision-making based on cloud aggregation operators with linguistic information. Information Sciences. 274. 177–191. https://doi.org/10.1016/j.ins.2014.02.130. </t>
  </si>
  <si>
    <t>Li, H. and Sun, J. (2008). Ranking-order case-based reasoning for financial distress prediction. Knowledge-Based Systems, 21(8): 868-878. https://doi.org/10.1016/j.knosys.2008.03.047</t>
  </si>
  <si>
    <t xml:space="preserve">Wang, Ying-Ming &amp; Luo, Ying. (2010). Integration of correlations with standard deviations for determining attribute weights in multiple attribute decision making. Mathematical and Computer Modelling. 51. 1-12. https://doi.org/10.1016/j.mcm.2009.07.016. </t>
  </si>
  <si>
    <t>Herrera-Viedma, E., Herrera, F., Chiclana, F., &amp; Luque, M. (2004). Some issues on consistency of fuzzy preference relations. European Journal of Operational Research, 154 (1), 98–109. https://doi.org/10.1016/S0377-2217(02)00725-7</t>
  </si>
  <si>
    <t>Grabisch, M., Labreuche, C. (2005). Fuzzy Measures and Integrals in MCDA. In: Multiple Criteria Decision Analysis: State of the Art Surveys. International Series in Operations Research &amp; Management Science, vol 78. Springer, New York, NY. https://doi.org/10.1007/0-387-23081-5_14</t>
  </si>
  <si>
    <t>Bous, G., Fortemps, P., Glineur, F., Pirlot, M.: ACUTA: a novel method for eliciting additive value functions on the basis of holistic preference statements. Eur. J. Oper. Res. 206(2), 435–444 (2010). https://doi.org/10.1016/j.ejor.2010.03.009</t>
  </si>
  <si>
    <t xml:space="preserve">Wu, Zhibin &amp; Jin, Bingmin &amp; Fujita, Hamido &amp; Xu, Jiuping. (2019). Consensus analysis for AHP multiplicative preference relations based on consistency control: A heuristic approach. Knowledge-Based Systems, vol. 191. https://doi.org/10.1016/j.knosys.2019.105317. </t>
  </si>
  <si>
    <t>Belton, V. and Gear, T. (1983) On a Short-Coming of Saaty’s Method of Analytic Hierarchies. Omega, 11, 228-230. https://doi.org/10.1016/0305-0483(83)90047-6</t>
  </si>
  <si>
    <t>V. Lofti, T. Stewart and S. Zionts, An aspiration-level interactive model for multiple criteria decision making, Computers and Operations Research 19 (7), 1992, pp. 671-681; https://doi.org/10.1016/0305-0548(92)90036-5</t>
  </si>
  <si>
    <t>Mikhailov, L., and M.G. Singh. (2003). Fuzzy analytic network process and its application to the development of decision support systems. IEEE Transactions on Systems, Man, and Cybernetics 33 (1): 33–41. https://doi.org/10.1109/TSMCC.2003.809354</t>
  </si>
  <si>
    <t>Petrovsky A. Group verbal decision analysis. In: Adam F and Humphreys P (eds) Encyclopedia of decision making and decision support technologies. Hershey: IGI Global, 2008, pp.418–425. ISBN13: 9781599048437, https://doi.org/10.4018/978-1-59904-843-7</t>
  </si>
  <si>
    <t>Edmundas Kazimieras Zavadskas &amp; Zenonas Turskis (2010) A new additive ratio assessment (ARAS) method in multicriteria decision‐making, Technological and Economic Development of Economy, 16:2, 159-172. https://doi.org/10.3846/tede.2010.10</t>
  </si>
  <si>
    <t>Turskis, Zenonas and E. Zavadskas. “A Novel Method for Multiple Criteria Analysis: Grey Additive Ratio Assessment (ARAS-G) Method.” Informatica 21 (2010): 597-610. https://doi.org/10.15388/Informatica.2010.307</t>
  </si>
  <si>
    <t>Ghram, M., Moalla Frikhahela, H. ARAS-H: A ranking-based decision aiding method for hierarchically structured criteria. RAIRO-Oper. Res. 55 (3) 2035-2054 (2021). https://doi.org/10.1051/ro/2021083</t>
  </si>
  <si>
    <t>De Keyser WSM , Peeters PHM . Argus — a new multiple criteria method based on the general idea of outranking. In: Paruccini M, editor. Applying multiple criteria aid for decision to environmental management, 3. Dordrecht: Springer Netherlands; 1994. p. 263–78 . https://doi.org/10.1007/978-94-017-0767-1_17</t>
  </si>
  <si>
    <t>A. P. Sage and C. C. White, "ARIADNE: A knowledge-based interactive system for planning and decision support," in IEEE Transactions on Systems, Man, and Cybernetics, vol. SMC-14, no. 1, pp. 35-47, Jan.-Feb. 1984, https://doi.org/10.1109/TSMC.1984.6313267.</t>
  </si>
  <si>
    <t>Gholamreza Haseli, Reza Sheikh &amp; Shib Sankar Sana (2020) Base-criterion on multi-criteria decision-making method and its applications, International Journal of Management Science and Engineering Management, 15:2, 79-88, https://doi.org/10.1080/17509653.2019.1633964</t>
  </si>
  <si>
    <t>Brown, P.A.; Gibson, D.F. A Quantified Model for Facility Site Selection - Application to a Multiplant Location Problem. AIIE Trans. 1972, 4, 1–10. https://doi.org/10.1080/05695557208974822</t>
  </si>
  <si>
    <t>Chen Z, Agapiou A and Li H (2020) A Benefits Prioritization Analysis on Adopting BIM Systems Against Major Challenges in Megaproject Delivery. Front. Built Environ. 6:26. https://doi.org/10.3389/fbuil.2020.00026</t>
  </si>
  <si>
    <t>Rezaei, J. (2015). Best-worst multi-criteria decision-making method. Omega, 53, 49–57. https://doi.org/10.1016/j.omega.2014.11.009</t>
  </si>
  <si>
    <t>Ming-Lung Hung, Hwong-wen Ma, Wan-Fa Yang, A novel sustainable decision making model for municipal solid waste management, Waste Management, Volume 27, Issue 2, 2007, Pages 209-219, ISSN 0956-053X. https://doi.org/10.1016/j.wasman.2006.01.008</t>
  </si>
  <si>
    <t>G. ODU, “Weighting Methods for Multi-Criteria Decision Making Technique,” Journal of Applied Sciences and Environmental Management, vol. 23, no. 8, pp. 1449-1457, 2019. https://doi.org/10.4314/jasem.v23i8.7</t>
  </si>
  <si>
    <t>Beliakov, Gleb, Boswell, Sharon, Cao, Thang, Dazeley, Richard, Mak-Hau, Vicky, Nguyen, Minh-Tuan, Wilkin, Tim and Yearwood, John 2019, Aggregation of dependent criteria in multicriteria decision making problems by means of capacities, in MODSIM2019 : Supporting evidence-based decision making: the role of modelling and simulation : Proceedings of the 23rd International Congress on Modelling and Simulation, MODSIM, [Canberra, A.C.T.], pp. 228-234, https://doi.org/10.36334/modsim.2019.B3.beliakov.</t>
  </si>
  <si>
    <t>Valentinas, P., Kazimieras, Z., &amp; Askoldas, P. (2020). An Extension of the New Objective Weight Assessment Methods CILOS and IDOCRIW to Fuzzy MCDM. ECONOMIC COMPUTATION AND ECONOMIC CYBERNETICS STUDIES AND RESEARCH. https://doi.org/10.24818/18423264/54.2.20.04</t>
  </si>
  <si>
    <t>Yazdani, M., Wen, Z., Liao, H., Banaitis, A., &amp; Turskis, Z. (2019). A grey combined compromise solution (CoCoSo-G) method for supplier selection in construction management. Journal of Civil Engineering and Management, 25(8), 858-874. https://doi.org/10.3846/jcem.2019.11309</t>
  </si>
  <si>
    <t>Argyris, N.; Morton, A.; Figueira, J. R. CUT: A Multicriteria Approach for Concavifiable Preferences. Operations Research (2014) 62:3, 633-642. https://doi.org/10.1287/opre.2014.1274</t>
  </si>
  <si>
    <t>Deng, Y.; Chan, F. T. S. A new fuzzy dempster MCDM method and its application in supplier selection. Expert Systems with Applications, 38 (2011), pp. 9854–9861. ISSN: 0957-4174, https://doi.org/10.1016/j.eswa.2011.02.017</t>
  </si>
  <si>
    <t>Diaby V, Sanogo V, Moussa KR. ELICIT: An alternative imprecise weight elicitation technique for use in multi-criteria decision analysis for healthcare. Expert Rev Pharmacoecon Outcomes Res. 2016; 16(1) : 141-147. https://doi.org/10.1586/14737167.2015.1083863</t>
  </si>
  <si>
    <t>Diakoulaki, D., &amp; Koumoutsos, N. (1991). Cardinal ranking of alternative actions: Extension of the PROMETHEE method. European Journal of Operational Research, 53 (3), 337–347. https://doi.org/10.1016/0377-2217(91)90067-6</t>
  </si>
  <si>
    <t>Dalalah, D., Hayajneh, M., &amp; Batieha, F. (2011). A fuzzy multi-criteria decision making model for supplier selection. Expert Systems with Applications, 38, 8384–8391. https://doi.org/10.1016/j.eswa.2011.01.031</t>
  </si>
  <si>
    <t>Luis Fernando, M. M.;  Jose Luis, P. E.; Aguilar-Lasserre, A., et. al. (2011). Selecting The Best Portfolio Alternative From A Hybrid Multiobjective GA-MCDM Approach For New Product Development In The Pharmaceutical Industry. In: 2011 IEEE Symposium on Computational Intelligence in Multicriteria Decision-Making (MDCM) proceedings, p. 159 - 166. https://doi.org/10.1109/SMDCM.2011.5949271</t>
  </si>
  <si>
    <t>Steven D. Sheetz, David P. Tegarden, Kenneth A. Kozar &amp; Ilze Zigurs (1994) A Group Support Systems Approach to Cognitive Mapping, Journal of Management Information Systems, 11:1, 31-57, https://doi.org/10.1080/07421222.1994.11518029</t>
  </si>
  <si>
    <t>Carlo Cavallini, Alessandro Giorgetti, Paolo Citti, Francois Nicolaie, Integral aided method for material selection based on quality function deployment and comprehensive VIKOR algorithm, Materials &amp; Design, Volume 47, 2013, Pages 27-34, ISSN 0261-3069, https://doi.org/10.1016/j.matdes.2012.12.009</t>
  </si>
  <si>
    <t>Wang, L., Yang, Z., Waters, T. and Zhang, M. (2011) ‘Theory of inner product vector and its application to multi-location damage detection’, Journal of Physics Conference Series 305(1), https://doi.org/10.1088/1742-6596/305/1/012003</t>
  </si>
  <si>
    <t>Ting-Yu Chen. A linear assignment method for multiple-criteria decision analysis with interval type-2 fuzzy sets. Applied Soft Computing 13 (2013) 2735–2748. https://doi.org/10.1016/j.asoc.2012.11.013</t>
  </si>
  <si>
    <t>B. M. Elomda, H. A. Hefny and H. A. Hassan (2013). "An extension of fuzzy decision maps for multi-criteria decision-making". Egyptian Informatics Journal, Vol. 12, iss. 2, pp. 147-155. https://doi.org/10.1016/j.eij.2013.05.001</t>
  </si>
  <si>
    <t>F. Herrera, E. Herrera-Viedma, and J. Verdegay, “Direct approach processes in group decision making using linguistic OWA operators”, Fuzzy Sets and Systems, vol. 79, no. 2, pp. 175–190, 1996; https://doi.org/10.1016/0165-0114(95)00162-x</t>
  </si>
  <si>
    <t>Pamučar, D.; Ćirović, G. The selection of transport and handling resources in logistics centers using Multi-Attributive Border Approximation area Comparison (MABAC). Expert Syst. Appl. 2015, 42, 3016–3028. https://doi.org/10.1016/j.eswa.2014.11.057</t>
  </si>
  <si>
    <t>Stević, Ž., Pamučar, D., Puška, A., &amp; Chatterjee, P. (2020). Sustainable supplier selection in healthcare industries using a new MCDM method: Measurement of alternatives and ranking according to COmpromise solution (MARCOS). Computers &amp; Industrial Engineering, 140, 106231. https://doi.org/10.1016/j.cie.2019.106231</t>
  </si>
  <si>
    <t>Wu, J.-Z., S. Yang, Q. Zhang, and S. Ding (2015). 2-additive capacity identification methods from multicriteria correlation preference information. IEEE Transactions on Fuzzy Systems 23(6), 2094–2106. https://doi.org/10.3390/math7030300</t>
  </si>
  <si>
    <t>José-Tomás San-José Lombera; Isaac Garrucho Aprea (2010). A system approach to the environmental analysis of industrial buildings. , 45(3), 673–683. https://doi.org/10.1016/j.buildenv.2009.08.012</t>
  </si>
  <si>
    <t>Martel, J.-M., &amp; Zaras, K. (1995). Stochastic dominance in multicriterion analysis under risk. Theory and Decision, 39(1), 31–49. https://doi.org/10.1007/BF01078868</t>
  </si>
  <si>
    <t>Wang, C.-H.; Lu, I.-Y.; Chen, C.-B. "Evaluating firm technological innovation capability under uncertainty", Technovation 28 (2008), pp. 349–363; https://doi.org/10.1016/j.technovation.2007.10.007</t>
  </si>
  <si>
    <t>R. R. Yager, “Families of OWA operators,” Fuzzy Sets Syst., vol. 59, pp. 125–148, 1993. https://doi.org/10.1016/0165-0114(93)90194-M</t>
  </si>
  <si>
    <t>F. Chiclana, F. Herrera, E. Herrera-Viedma. Integrating multiplicative preference relations in a multipurpose decision-making model based on fuzzy preference relations. Fuzzy Sets and Systems, Volume 122, Issue 2 (2001), Pages 277-291, ISSN 0165-0114. https://doi.org/10.1016/S0165-0114(00)00004-X</t>
  </si>
  <si>
    <t>Xu, Z.S. and Da, Q.L. (2002), The ordered weighted geometric averaging operators. Int. J. Intell. Syst., 17: 709-716. https://doi.org/10.1002/int.10045</t>
  </si>
  <si>
    <t>Sarfaraz Hashemkhani Zolfani, Reza Maknoon &amp; Edmundas Kazimieras Zavadskas (2016) An introduction to Prospective Multiple Attribute Decision Making (PMADM), Technological and Economic Development of Economy, 22:2, 309-326, https://doi.org/10.3846/20294913.2016.1150363</t>
  </si>
  <si>
    <t>Caddell, John; Dabkowski, Matthew; Driscoll, Patrick J.; DuBois, Patrick (2020). Improving stochastic analysis for tradeoffs in multi-criteria value models. Journal of Multi-Criteria Decision Analysis. https://doi.org/10.1002/mcda.1717</t>
  </si>
  <si>
    <t>Chiou, W.-C.; Kuo, H.-W.; Lu, I.-Y. (1999). A technology oriented productivity measurement model. International Journal of Production Economics, vol. 60-61 (1999), pp. 69-77. https://doi.org/10.1016/S0925-5273(98)00187-X</t>
  </si>
  <si>
    <t>Cables Pérez, Elio &amp; Lamata, Maria &amp; Verdegay, Jose. (2018). FRIM - Fuzzy Reference Ideal Method in Multicriteria Decision Making; https://doi.org/10.1007/978-3-319-60207-3_19. In: Collan Mikael, Kacprzyk Janusz (Eds.), Soft Computing Applications for Group Decision-Making and Consensus Modeling, Springer International Publishing AG, ISBN: 978-3-319-60207-3 (2018).</t>
  </si>
  <si>
    <t>Bisdorff, R., Meyer, P. &amp; Roubens, M. RUBIS: a bipolar-valued outranking method for the choice problem. 4OR 6, 143–165 (2008). https://doi.org/10.1007/s10288-007-0045-5</t>
  </si>
  <si>
    <t>Ngan, S.-C. Evidential Reasoning approach for multiple-criteria decision making: A simulation-based formulation. Expert Systems with Applications (2015), https://doi.org/10.1016/j.eswa.2014.12.053</t>
  </si>
  <si>
    <t>Morssinkhof S, Wouters M, Warlop L. Effects of providing total cost of ownership information on attribute weights in purchasing decisions. Journal of Purchasing &amp; Supply Management, 17 (2011), pp.  132–142. https://doi.org/10.1016/j.pursup.2011.02.002</t>
  </si>
  <si>
    <t>Ming-Yang Li, Ping-Ping Cao. Extended TODIM method for multi-attribute risk decision making problems in emergency response. Computers &amp; Industrial Engineering, 135 (2019) 1286–1293. https://doi.org/10.1016/j.cie.2018.06.027</t>
  </si>
  <si>
    <t>Chen CT. Extension of the TOPSIS for group decision-making under fuzzy environment. Fuzzy Sets and Systems 2000; 114: 1–9. https://doi.org/10.1016/S0165-0114(97)00377-1</t>
  </si>
  <si>
    <t>Isern, David &amp; Marin, Lucas &amp; Valls, Aida &amp; Moreno, Antonio. (2010). The Unbalanced Linguistic Ordered Weighted Averaging operator. 2010 IEEE World Congress on Computational Intelligence, WCCI 2010, 1-8. https://doi.org/10.1109/FUZZY.2010.5584199</t>
  </si>
  <si>
    <t>Hocine, Amine &amp; Kouaissah, Noureddine, 2020. "XOR analytic hierarchy process and its application in the renewable energy sector," Omega, Elsevier, vol. 97(C). https://doi.org/10.1016/j.omega.2019.06.008</t>
  </si>
  <si>
    <t>Lootsma, Freerk A. (1997). [Applied Optimization] Fuzzy Logic for Planning and Decision Making, Volume 8: The Additive and the Multiplicative AHP, pp. 109-147 (Chapter 5). https://doi.org/10.1007/978-1-4757-2618-3_5</t>
  </si>
  <si>
    <t>Mandell, S. F., Duke, J. R., &amp; Taliaferro, D. (1989). Advanced Multi-Attribute Scoring Technique (AMAST): A model scoring methodology for the Request for Proposal (RFP). Journal of Medical Systems, 13(3), 163–175. https://doi.org/10.1007/bf00995887</t>
  </si>
  <si>
    <t>Turskis, Z.; Zavadskas, E. K. 2010a. A new fuzzy additive ratio assessment method (ARAS-F). Case study: The analysis of fuzzy multiple criteria in order to select the logistic centers location, Transport 25(4): 423–432. https://doi.org/10.3846/transport.2010.52</t>
  </si>
  <si>
    <t>Frej, Eduarda Asfora; Ekel, Petr; de Almeida, Adiel Teixeira (2021). A benefit-to-cost ratio based approach for portfolio selection under multiple criteria with incomplete preference information. Information Sciences, 545, 487–498. https://doi.org/10.1016/j.ins.2020.08.119</t>
  </si>
  <si>
    <t>Talvitie, Antti (2018). Jules Dupuit and benefit-cost analysis: Making past to be the present. Transport Policy, S0967070X18300684. https://doi.org/10.1016/j.tranpol.2018.01.013</t>
  </si>
  <si>
    <t>Colin Eden (1988). Cognitive mapping. , 36(1), 1–13. https://doi.org/10.1016/0377-2217(88)90002-1</t>
  </si>
  <si>
    <t xml:space="preserve">Liao, H., &amp; Wu, X. (2019). DNMA: A double normalization-based multiple aggregation method for multi-expert multi-criteria decision making. Omega. https://doi.org/10.1016/j.omega.2019.04.001 </t>
  </si>
  <si>
    <t>Cooper, P. (2013). Socio-ecological accounting: DPSWR, a modified DPSIR framework, and its application to marine ecosystems. Ecological Economics, 94, 106–115. https://doi.org/10.1016/j.ecolecon.2013.07.010.</t>
  </si>
  <si>
    <t>André, S., &amp; Roy, B. (2010). Applying the EPISSURE Approach for the Evaluation of Business Sponsorship Performance. Handbook of Multicriteria Analysis, 369–404. https://doi.org/10.1007/978-3-540-92828-7_13</t>
  </si>
  <si>
    <t>C.G.E. Boender; J.G. de Graan; F.A. Lootsma (1989). Multi-criteria decision analysis with fuzzy pairwise comparisons. , 29(2), 133–143. https://doi.org/10.1016/0165-0114(89)90187-5</t>
  </si>
  <si>
    <t>Figueira, J. R., Greco, S., &amp; Słowiński, R. (2009). Building a set of additive value functions representing a reference preorder and intensities of preference: GRIP method. European Journal of Operational Research, 195, 460–486. https://doi.org/10.1016/j.ejor.2008.02.006</t>
  </si>
  <si>
    <t>Malone, D. (1975). An introduction to the application of interpretive structural modeling. Proceedings of the IEEE, 63(3), 397-404. https://doi.org/10.1109/PROC.1975.9765</t>
  </si>
  <si>
    <t>E. Grigoroudis; Y. Siskos (2002). Preference disaggregation for measuring and analysing customer satisfaction: The MUSA method. European Journal of Operational Research, 143(1), 148–170. https://doi.org/10.1016/s0377-2217(01)00332-0</t>
  </si>
  <si>
    <t>Ranking based on optimal points (RBOP) multi-criteria decision-making method. Zakeri, Shervin. Grey Systems; Bingley Vol. 9, Iss. 1,  (2019): 45-69. https://doi.org/10.1108/GS-09-2018-0040</t>
  </si>
  <si>
    <t>Roberts, R., Goodwin, P., "Weight approximations in multi-attribute decision models". J. Multi-Crit. Decis. Anal. 11:291–303 (2002). https://doi.org/10.1002/mcda.320</t>
  </si>
  <si>
    <t>Kadziński, M., Greco, S., &amp; Słowiński, R. (2013). RUTA: A framework for assessing and selecting additive value functions on the basis of rank related requirements. Omega, 41, 735–751. https://doi.org/10.1016/j.omega.2012.10.002</t>
  </si>
  <si>
    <t>Grimble, R., &amp; Wellard, K. (1997). Stakeholder methodologies in natural resource management: a review of principles, contexts, experiences and opportunities. Agricultural Systems, 55, 173–193. https://doi.org/10.1016/S0308-521x(97)00006-1</t>
  </si>
  <si>
    <t>Hodgett, R. E., &amp; Siraj, S. (2018). SURE: a method for decision-making under uncertainty. Expert Systems with Applications. https://doi.org/10.1016/j.eswa.2018.08.048</t>
  </si>
  <si>
    <t>O.O. Ugwu; M.M. Kumaraswamy; A. Wong; S.T. Ng (2006). Sustainability appraisal in infrastructure projects (SUSAIP): Part 1. Development of indicators and computational methods. , 15(2), 239–251. https://doi.org/10.1016/j.autcon.2005.05.006</t>
  </si>
  <si>
    <t>Krohling, Renato A.; Pacheco, André G.C.; Siviero, André L.T. (2013). IF-TODIM: An intuitionistic fuzzy TODIM to multi-criteria decision making. Knowledge-Based Systems, 53(), 142–146. https://doi.org/10.1016/j.knosys.2013.08.028</t>
  </si>
  <si>
    <t>Mufazzal, S., Muzakkir, S., A New Multi-Criterion Decision Making (MCDM) Method Based on Proximity Indexed Value for Minimizing Rank Reversals, Computers &amp; Industrial Engineering (2018), https://doi.org/10.1016/j.cie.2018.03.045</t>
  </si>
  <si>
    <t xml:space="preserve">Cunha, Daniel &amp; Andrade, Michelle &amp; Prado, Lucius &amp; Santana, Leonardo &amp; Silv, Marcos. (2021). RISK assessment in airport maintenance runway condition using MCDA-C. Journal of Air Transport Management. 90. 101948. https://doi.org/10.1016/j.jairtraman.2020.101948. </t>
  </si>
  <si>
    <t xml:space="preserve">Zavadskas, Edmundas &amp; Kaklauskas, Arturas &amp; Turskis, Zenonas &amp; Tamosaitiene, Jolanta. (2008). Selection of the effective dwelling house walls by applying attributes values determined at intervals. Journal of Civil Engineering and Management. 14. 85-93. https://doi.org/10.3846/1392-3730.2008.14.3. </t>
  </si>
  <si>
    <t xml:space="preserve">Chen, Fu-Hsiang &amp; Hsu, Tsung-Shin &amp; Tzeng, Gwo-Hshiung. (2011). A balanced scorecard approach to establish a performance evaluation and relationship model for hot spring hotels based on a hybrid MCDM model combining DEMATEL and ANP. International Journal of Hospitality Management - INT J HOSP MANAG. 30. 908-932. https://doi.org/10.1016/j.ijhm.2011.02.001. </t>
  </si>
  <si>
    <t>Ridaoui, M.; Grabisch, M.; Labreuche, C. Interaction indices for multichoice games. Fuzzy Sets and Systems, vol. 383, pp.1-26 (2020). https://doi.org/10.1016/j.fss.2019.04.008</t>
  </si>
  <si>
    <t>Dawes, R. M. (1964). Social selection based on multidimensional criteria. The Journal of Abnormal and Social Psychology, 68(1), 104–109. https://doi.org/10.1037/h0047832</t>
  </si>
  <si>
    <t>Sałabun, W. (2015) ‘The characteristic objects method: a new distance-based approach to multi-criteria decision-making problems’, Journal of Multi-Criteria Decision Analysis, Vol. 22, Nos. 1–2, pp.37–50. https://doi.org/10.1002/mcda.1525</t>
  </si>
  <si>
    <t>Kim Bang Salling, Steen Leleur, Anders Vestergaard Jensen, Modelling decision support and uncertainty for large transport infrastructure projects: The CLG-DSS model of the Øresund Fixed Link, Decision Support Systems, Volume 43, Issue 4, 2007, Pages 1539-1547, ISSN 0167-9236. https://doi.org/10.1016/j.dss.2006.06.009.</t>
  </si>
  <si>
    <t>Dalkey, N. (1969). An experimental study of group opinion The Delphi method. Futures, 1, 408-426. https://doi.org/10.1016/S0016-3287(69)80025-X</t>
  </si>
  <si>
    <t>Mats Danielson, Love Ekenberg, A framework for analysing decisions under risk, European Journal of Operational Research, Volume 104, Issue 3, 1998, Pages 474-484, ISSN 0377-2217. https://doi.org/10.1016/S0377-2217(97)00022-2.</t>
  </si>
  <si>
    <t xml:space="preserve">Bohanec, Marko &amp; Rajkovic, Vladislav. (1990). DEX: An Expert System Shell for Decision Support. Sistemica. 1. 145-157. </t>
  </si>
  <si>
    <t>Chao Fu, Shanlin Yang, The combination of dependence-based interval-valued evidential reasoning approach with balanced scorecard for performance assessment, Expert Systems with Applications, Volume 39, Issue 3, 2012, Pages 3717-3730, ISSN 0957-4174. https://doi.org/10.1016/j.eswa.2011.09.069.</t>
  </si>
  <si>
    <t>Mousseau, V. (1995). Eliciting Information Concerning the Relative Importance of Criteria. In: Pardalos, P.M., Siskos, Y., Zopounidis, C. (eds) Advances in Multicriteria Analysis. Nonconvex Optimization and Its Applications, vol 5. Springer, Boston, MA. https://doi.org/10.1007/978-1-4757-2383-0_3</t>
  </si>
  <si>
    <t>Tversky, A. (1972). Elimination by aspects: A theory of choice. Psychological Review, 79(4), 281–299. https://doi.org/10.1037/h0032955</t>
  </si>
  <si>
    <t>Greco, Salvatore &amp; Kadzinski, Milosz &amp; Mousseau, Vincent &amp; Slowinski, Roman, 2011. "ELECTREGKMS: Robust ordinal regression for outranking methods," European Journal of Operational Research, Elsevier, vol. 214(1), pages 118-135. https://doi.org/10.1016/j.ejor.2011.03.045</t>
  </si>
  <si>
    <t>Hanandeh, Ali &amp; El-Zein, Abbas. (2007). A New Stochastic Multi-criteria Decision Analysis Tool based on ELECTRE III Method [Online]. Available: http://hdl.handle.net/10072/38868 [Accessed 10 November 2022]</t>
  </si>
  <si>
    <r>
      <t>Voogd H . Multicriteria evaluation with mixed qualitative and quantitative data.</t>
    </r>
    <r>
      <rPr>
        <sz val="10"/>
        <color theme="1"/>
        <rFont val="Calibri"/>
        <family val="2"/>
        <charset val="204"/>
        <scheme val="minor"/>
      </rPr>
      <t>Environment and Planning B: Urban Analytics and City Science (</t>
    </r>
    <r>
      <rPr>
        <sz val="10"/>
        <color theme="1"/>
        <rFont val="Calibri"/>
        <family val="2"/>
        <scheme val="minor"/>
      </rPr>
      <t>1982); 9:221-36. https://doi.org/10.1068/b090</t>
    </r>
  </si>
  <si>
    <r>
      <t>S.-J. Chen, C.-L. Hwang, Fuzzy Multiple Attribute Decision Making: Methods and Applications, Springer, Berlin, 1992;</t>
    </r>
    <r>
      <rPr>
        <sz val="10"/>
        <color theme="1"/>
        <rFont val="Calibri"/>
        <family val="2"/>
        <charset val="204"/>
        <scheme val="minor"/>
      </rPr>
      <t xml:space="preserve"> eBook ISBN: 978-3-642-46768-4. </t>
    </r>
    <r>
      <rPr>
        <sz val="10"/>
        <color theme="1"/>
        <rFont val="Calibri"/>
        <family val="2"/>
        <scheme val="minor"/>
      </rPr>
      <t>https://doi.org/10.1007/978-3-642-46768-4</t>
    </r>
  </si>
  <si>
    <t>Srdjevic, B.; Medeiros, Y.; Sr_x001F_evi´c, Z.; Schaer, M. Evaluating management strategies in Paraguacu river basin by analytic hierarchy process. In Proceedings of the First Biennial Meeting of the International Environmental Modeling and Software Society, Lugano, Switzerland, 1 July 2002; Volume 1, pp. 42–47. [Online]. Available: https://scholarsarchive.byu.edu/iemssconference/2002/all/38/ [Accessed 10 November 2022]</t>
  </si>
  <si>
    <t>R. Ginevicius, A new determining method for the criteria weights in multi–criteria evaluation, International Journal of Information Technology &amp; Decision Making, Vol. 10, No. 06, pp. 1067-1095 (2011). https://doi.org/10.1142/S0219622011004713</t>
  </si>
  <si>
    <t>Yu, Rachung and Gwo-Hshiung Tzeng. “A soft computing method for multi-criteria decision making with dependence and feedback.” Appl. Math. Comput. 180 (2006): 63-75. https://doi.org/10.1016/j.amc.2005.11.163</t>
  </si>
  <si>
    <t>C.-L. Hwang, K. Youn, Multiple Attribute Decision Making - Methods and Application: A State of the Art Survey. Springer Berlin, Heidelberg (1981). eBook ISBN: 978-3-642-48318-9; https://doi.org/10.1007/978-3-642-48318-9</t>
  </si>
  <si>
    <t>E. K. Zavadskas, V. Podvezko, Integrated Determination of Objective Criteria Weights in MCDM, International Journal of Information Technology &amp; Decision Making, 15(02), pp. 267-283 (2016), doi.: https://doi.org/10.1142/S0219622016500036</t>
  </si>
  <si>
    <t>Kano, N., Seraku, N., Takahashi, F. and Tsuji, S. (1984) Attractive Quality and Must-Be Quality. Journal of the Japanese Society for Quality Control, 41, 39-48.</t>
  </si>
  <si>
    <t>Lee, Y. C., and S. Y. Huang. 2009. “A New Fuzzy Concept Approach for Kano’s Model.” Expert Systems with Applications 36: 4479–4484. https://doi.org/10.1016/j.eswa.2008.05.034</t>
  </si>
  <si>
    <t>Bernardo, J. J., &amp; Blin, J. M. (1977). A programming model of consumer choice among multi-attributed brands. Journal of Consumer Research, 4(2), 111–118. https://doi.org/10.1086/208686</t>
  </si>
  <si>
    <t>Srinivasan, V., Shocker, A.D. Linear programming techniques for multidimensional analysis of preferences. Psychometrika 38, 337–369 (1973). https://doi.org/10.1007/BF02291658</t>
  </si>
  <si>
    <t>C.A. Bana e Costa, J.C. Vansnick, MACBETH: An interactive path towards the construction of cardinal value functions, International Transactions in Operational Research 1 (4), 1994, pp. 387–500. https://doi.org/10.1111/j.1475-3995.1994.00325.x</t>
  </si>
  <si>
    <t>Matarazzo B . Multicriterion analysis of preferences by means of pair- wise actions and criterion comparisons (MAPPACC). Applied Mathematics and Computation, 1986; 18:119–41. https://doi.org/10.1016/0096-3003(86)90020-2</t>
  </si>
  <si>
    <t>Górecka, Dorota &amp; Roszkowska, Ewa &amp; Wachowicz, Tomasz. (2014). MARS – a hybrid of ZAPROS and MACBETH for verbal evaluation of the negotiation template.</t>
  </si>
  <si>
    <t>Brauers, Willem Karel M. and Edmundas Kazimieras Zavadskas. “The MOORA method and its application to privatization in a transition economy.” Control and Cybernetics 35 (2006): 445-469.</t>
  </si>
  <si>
    <t>Kruskal, J.B. Multidimensional scaling by optimizing goodness of fit to a nonmetric hypothesis. Psychometrika 29, 1–27 (1964). https://doi.org/10.1007/BF02289565</t>
  </si>
  <si>
    <t>A. Angilella, S. Corrente, S. Greco, and R. Slowinski. MUSA-INT: Multicriteria customer satisfaction analysis with interacting criteria. Omega, 42(1):189–200, 2014. https://doi.org/10.1016/j.omega.2013.05.006</t>
  </si>
  <si>
    <t>Munda, Giuseppe. “Multicriteria Evaluation in a Fuzzy Environment: Theory and Applications in Ecological Economics.” (1995). Springer, Berlin, 1995. ISBN: 9783790808926</t>
  </si>
  <si>
    <t>Giarlotta A . Passive and Active Compensability Multicriteria ANnalysis (PAC- MAN). J Multi-Criteria Decis Anal 1998; 7:204–16. https://doi.org/10.1002/(SICI)1099-1360(199807)7:4&lt;204::AID-MCDA192&gt;3.0.CO;2-5</t>
  </si>
  <si>
    <t>Salo, A.A. and Hämäläinen, R.P., 1992. Preference assessment by imprecise ratio statements. Operations Research, 40(6), pp.1053-1061. https://doi.org/10.1287/opre.40.6.1053</t>
  </si>
  <si>
    <t>Hansen, Paul; Ombler, Franz (2008). "A new method for scoring additive multi-attribute value models using pairwise rankings of alternatives". Journal of Multi-Criteria Decision Analysis. 15 (3–4): 87–107. https://doi.org/10.1002/mcda.428</t>
  </si>
  <si>
    <t>S. Pugh (1981) Concept selection: a method that works. In: Hubka, V. (ed.), Review of design methodology. Proceedings international conference on engineering design, March 1981, Rome. Zürich: Heurista, 1981, pp. 497 – 506.</t>
  </si>
  <si>
    <t>Ahmad, M.R.; Saeed, M.; Afzal, U.; Yang, M.-S. A Novel MCDM Method Based on Plithogenic Hypersoft Sets under Fuzzy Neutrosophic Environment. Symmetry 2020, 12, 1855. https://doi.org/10.3390/sym12111855</t>
  </si>
  <si>
    <t>Matarazzo B . Preference ranking global frequencies in multicriterion analysis (Pragma). European Journal of Operational Research 1988; 36: 36-49. https://doi.org/10.1016/0377-2217(88)90005-7</t>
  </si>
  <si>
    <t>J. P. Brans, B. Mareschal, and P. Vincke, “PROMETHEE: A new family of outranking methods in multicriteria analysis,” Operational Research, Vol. 3, pp. 477–490. 1984.</t>
  </si>
  <si>
    <t>J.P. Brans, Ph. Vincke, A preference ranking organisation method (the PROMETHEE method for multiple criteria decision-making), Management Sci. 31 (6) (1985) 647-656 [Online]. Available: https://www.jstor.org/stable/2631441 [Accessed 10 November 2022]</t>
  </si>
  <si>
    <t>L. A. ZADEH (1977). PRUF - a meaning representation language for natural languages. Int. J. Man-Machine Studies (1978) 10, 395-460. https://doi.org/10.1016/S0020-7373(78)80003-0</t>
  </si>
  <si>
    <t>Paelinck, J. H. P., 1978. "Qualiflex: A flexible multiple-criteria method," Economics Letters, Elsevier, vol. 1(3), pages 193-197.</t>
  </si>
  <si>
    <t>W. Stillwell, D. Seaver, W. Edwards. "A Comparison of Weight Approximation Techniques in Multiattribute Utility Decision Making", Organizational Behavior and Human Performance, 28 (1981), 62-77. https://doi.org/10.1016/0030-5073(81)90015-5</t>
  </si>
  <si>
    <t>Hinloopen E, Nijkamp P, Rietveld P. Qualitative discrete multiple criteria choice models in regional planning. Regional Science and Urban Economics, 1983; 13(1):77–102. https://doi.org/10.1016/0166-0462(83)90006-6</t>
  </si>
  <si>
    <t>Shah, H., Murata, T., &amp; Malamura, E. (2017). Study on Robust Multi Criteria Decision Making for a Selection Problem. In Proceedings of the International MultiConference of Engineers and Computer Scientists 2017, IMECS 2017 (Vol. 2228, pp. 970-975). Newswood Limited. ISBN: 9789881404770.</t>
  </si>
  <si>
    <t>F. Barron (1992). "Selecting a Best Multiattribute Alternative with Partial Information About Attribute Weights", Acta Psychologica, 80(1-3), pp. 91-103. https://doi.org/10.1016/0001-6918(92)90042-C</t>
  </si>
  <si>
    <t>Mitroff, I. I., &amp; Emshoff, J. R. (1979). On strategic assumption-making: a dialectical approach to policy and planning academy of management review, vol. 4(1), pp.1-12. https://doi.org/10.2307/257398</t>
  </si>
  <si>
    <t>Churchman, C.W., and R.L. Ackoff. (1954). An approximate measure of value. Journal of Operations Research Society of America 2 (1): 172–87. https://doi.org/10.1287/opre.2.2.172</t>
  </si>
  <si>
    <t>Xu, X. (2001). The SIR method: A superiority and inferiority ranking method for multiple criteria decision making. European Journal of Operational Research, 131(3), 587–602. https://doi.org/10.1016/S0377-2217(00)00101-6</t>
  </si>
  <si>
    <t>Chai, J., &amp; Liu, J. N. K. (2010). A novel multicriteria group decision making approach with intuitionistic fuzzy SIR method. In World Automation Congress (WAC). Piscataway: IEEE. 
https://doi.org/10.48550/arXiv.1107.1020</t>
  </si>
  <si>
    <t>Dasarathy BV (1976) SMART: similarity measure anchored ranking technique for the analysis of multidimensional data analysis. IEEE Transactions on Systems, Man, and Cybernetics (SMC), 6(10):708–711.</t>
  </si>
  <si>
    <t>Ward Edwards, F.Hutton Barron, SMARTS and SMARTER: Improved Simple Methods for Multiattribute Utility Measurement, Organizational Behavior and Human Decision Processes, Volume 60, Issue 3, 1994, Pages 306-325, ISSN 0749-5978, https://doi.org/10.1006/obhd.1994.1087.</t>
  </si>
  <si>
    <t>Asadabadi, M. R. (2018). The stratified multi-criteria decision-making (MCDM) method. Knowledge-Based Systems, Vol. 162, Issue C (2018), pp. 115–123. https://doi.org/10.1016/j.knosys.2018.07.002</t>
  </si>
  <si>
    <t>Ackermann, F., Eden, C. (2010). Strategic Options Development and Analysis. In: Reynolds, M., Holwell, S. (eds) Systems Approaches to Managing Change: A Practical Guide. Springer, London. https://doi.org/10.1007/978-1-84882-809-4_4</t>
  </si>
  <si>
    <t>Checkland, P.B. and Scholes, J. (1990) Soft Systems Methodology in Action. John Wiley &amp; Sons, Inc., New York [Online]. Available: http://dl.acm.org/citation.cfm?id=130360 [Accessed: 10 November 2022]</t>
  </si>
  <si>
    <t>Violeta Keršuliene, Edmundas Kazimieras Zavadskas &amp; Zenonas Turskis (2010) Selection of rational dispute resolution method by applying new step‐wise weight assessment ratio analysis (Swara), Journal of Business Economics and Management, 11:2, 243-258,  https://doi.org/10.3846/jbem.2010.12</t>
  </si>
  <si>
    <t>D. von Winterfeldt and W. Edwards. Decision Analysis and Behavioral Research. Cambridge University Press, Cambridge, 1986. ISBN: 9780521273046</t>
  </si>
  <si>
    <t>Kotler, P. (1988). Marketing Management: Analysis, Planning, Implementation, and Control. Englewood Cliffs, NJ: Prentice-Hall.</t>
  </si>
  <si>
    <t>Vansnick J-C . On the problem of weights in multiple criteria decision making (the noncompensatory approach). European Journal of Operational Research 1986; Vol. 24, iss. 2; pp. 288-94. https://doi.org/10.1016/0377-2217(86)90051-2</t>
  </si>
  <si>
    <t>R.A. Krohling, T.T.M. de Souza, (2012). Combining prospect theory and fuzzy numbers to multi-criteria decision making, Expert Systems with Applications. 39(13):11487–11493. https://doi.org/10.1016/j.eswa.2012.04.006</t>
  </si>
  <si>
    <t>Jacquet-Lagreze E, Siskos Y (1982) Assessing a set of additive utility functions for multicriteria decision making - the UTA method. European Journal of Operational Research 10(2):151–164. https://doi.org/10.1016/0377-2217(82)90155-2</t>
  </si>
  <si>
    <t>Salvatore Greco, Vincent Mousseau, Roman Slowinski. Ordinal regression revisited: multiple criteria ranking with a set of additive value functions. 2007. ⟨hal-00132991⟩</t>
  </si>
  <si>
    <t>Siskos, Y. and D. Yannacopoulos, UTASTAR: An ordinal regression method for building additive value functions, Investigacao Operacional , 5 (1), 39–53, 1985.</t>
  </si>
  <si>
    <t>Qin J, Liu X, Pedrycz W (2015) An extended VIKOR method based on prospect theory for multiple attribute decision making under interval type-2 fuzzy environment. Knowledge-Based Systems, Vol. 86, Iss. C, pp. 116-130. https://doi.org/10.1016/j.knosys.2015.05.025</t>
  </si>
  <si>
    <t>P. Korhonen, A visual reference direction approach to solving discrete multiple criteria problems, European Journal of Operational Research, 34(2):152-159 (1988). https://doi.org/10.1016/0377-2217(88)90350-5</t>
  </si>
  <si>
    <t>Dias, L. and Clímaco, J. (2000) ‘Additive aggregation with variable interdependent parameters: the VIP analysis software’, Journal of the Operational Research Society, Vol. 51, No. 9, pp.1070–1082. https://doi.org/10.1057/palgrave.jors.2601012</t>
  </si>
  <si>
    <t>Zavadskas, E. K., Turskis, Z., Antucheviciene, J., &amp; Zakarevicius, A. (2012). Optimization of Weighted Aggregated Sum Product Assessment. Elektronika Ir Elektrotechnika, 122(6), 3-6. https://doi.org/10.5755/j01.eee.122.6.1810</t>
  </si>
  <si>
    <t>Chu, A.T.W., Kalaba, R.E. &amp; Spingarn, K. A comparison of two methods for determining the weights of belonging to fuzzy sets. Journal of Optimization Theory and Applications, Vol. 27, 531-538 (1979). https://doi.org/10.1007/BF00933438</t>
  </si>
  <si>
    <t>Churchman, C. W., &amp; Ackoff, R. L. (1954). An approximate measure of value. Operations Research, 2(2), 172-187. https://doi.org/10.1287/opre.2.2.172</t>
  </si>
  <si>
    <t>This book is accompanied by the publication titled "A COMPREHENSIVE TAXONOMY OF DISCRETE MULTI-CRITERIA DECISION ANALYSIS METHODS FOR RANKING" introducing the presented taxonomy for MADM (Multi-Attribute Decision-Making) methods for ranking tasks.
The taxonomy consists of:
- the collection of 300 MADM methods covering the various parts of a typical MCDA (Multi-Criteria Decision Analysis) process;
- the characterisation system for the recorded methods called ProBCA (Problem-Based Characterisation Approach).
The title (ProBCA) reflects an application-oriented mindset that the presented taxonomy is based on. It focuses on the DP (Decision Problem) parameters and how the DM (Decision Maker) deals with it to describe the presented methods, rather than the intrinsic characteristics of the methods itself.
The taxonomy is operated by picking from the list of available values for each of the 17 descriptor parameters characterising the possible DP context specifics and DM constraints. If a method (or several) matching the provided DP characterisation is available in the presented collection, it will remain visible after filtering for appropriate values while the remaining methods will become hidden. It is possible to use partial DP characterisation to identify a range of potentially suitable methods if the DM is flexible about their way to define the DP and how to approach its solution. The number of methods matching each of the available characterising values is always shown next to these values in the top section of the taxonomy, and is progressively updated as the DM proceeds with value selection. The taxonomy is dedicated to allow a broad spectrum of DMs to efficiently select the most appropriate MADM method for their ranking DP at hand.</t>
  </si>
  <si>
    <t>Yurin, A. Y. (2012). An approach for definition of recommendations for prevention of repeated failures with the aid of case-based reasoning and group decision-making methods. Expert Systems with Applications, 39(10), pp. 9282–9287. https://doi.org/10.1016/j.eswa.2012.02.076</t>
  </si>
  <si>
    <t>Diakoulaki D, Mavrotas G, &amp; Papayannakis L, Determining objective weights in multiple criteria problems: The critic method, Computers &amp; Opera-tions Research (1995), Vol. 22, No. 7, pp. 763-770. https://doi.org/10.1016/0305-0548(94)00059-h</t>
  </si>
  <si>
    <t>Cabello, José M.; Navarro-Jurado, Enrique; Rodríguez, Beatriz; Thiel-Ellul, Daniela; Ruiz, Francisco (2018). Dual weak–strong sustainability synthetic indicators using a double reference point scheme: the case of Andalucía, Spain. Operational Research, https://doi.org/10.1007/s12351-018-0390-5</t>
  </si>
  <si>
    <t>Thomas L Saaty, A scaling method for priorities in hierarchical structures, Journal of Mathematical Psychology, Volume 15, Issue 3, 1977, Pages 234-281, ISSN 0022-2496. https://doi.org/10.1016/0022-2496(77)90033-5</t>
  </si>
  <si>
    <t>Jian-Bo Yang and M. G. Singh, "An evidential reasoning approach for multiple-attribute decision making with uncertainty," in IEEE Transactions on Systems, Man, and Cybernetics, vol. 24, no. 1, pp. 1-18, Jan. 1994, https://doi.org/10.1109/21.259681</t>
  </si>
  <si>
    <t>Hammond JS, Keeney RL, Raiffa H. Even swaps: a rational method for making trade-offs. Harv Bus Rev. 1998; 76(2):137-8, 143-8, 150. PMID: 10177863.</t>
  </si>
  <si>
    <t>Bart Kosko, Fuzzy cognitive maps, International Journal of Man-Machine Studies, Volume 24, Issue 1, 1986, Pages 65-75, ISSN 0020-7373, https://doi.org/10.1016/S0020-7373(86)80040-2</t>
  </si>
  <si>
    <t>Betáková, J. &amp; Zeman, R. &amp; Pavlenko, T. &amp; Dvorský, Ján. (2015). An assessment of measures for the prevention of the origin and consequences of a selected group of exceptional events in a territorial unit. 251-261. https://doi.org/10.2495/SC150231</t>
  </si>
  <si>
    <t>Pamucar, Dragan &amp; Stević, Željko &amp; Sremac, Siniša. (2018). A new model for determining weight coefficients of criteria in MCDM models: Full Consistency Method (FUCOM). Symmetry. 10. 1-22. https://doi.org/10.3390/sym10090393</t>
  </si>
  <si>
    <t>Guh, Yuh-Yuan &amp; Po, Rung-Wei &amp; Lee, E.. (2008). The fuzzy weighted average within a generalized means function. Computers &amp; Mathematics with Applications. 55. 2699-2706. https://doi.org/10.1016/j.camwa.2007.09.009</t>
  </si>
  <si>
    <t>Mareschal, Bertrand &amp; Brans, Jean-Pierre. (1988). Geometrical representations for MCDA. European Journal of Operational Research. 34. 69-77. https://doi.org/10.1016/0377-2217(88)90456-0</t>
  </si>
  <si>
    <t>Keith W. Hipel, D. Marc Kilgour, Liping Fang, Xiaoyong (John) Peng, The decision support system GMCR in environmental conflict management, Applied Mathematics and Computation, Volume 83, Issues 2–3, 1997, Pages 117-152, ISSN 0096-3003, https://doi.org/10.1016/S0096-3003(96)00170-1</t>
  </si>
  <si>
    <t>Deng Ju-Long, Control problems of grey systems, Systems &amp; Control Letters, Volume 1, Issue 5, 1982, Pages 288-294, ISSN 0167-6911. https://doi.org/10.1016/S0167-6911(82)80025-X</t>
  </si>
  <si>
    <t>Venkata Rao, Ravipudi. (2007). Decision Making in the Manufacturing Environment: Using Graph Theory and Fuzzy Multiple Attribute Decision Making Methods. https://doi.org/10.1007/978-1-84628-819-7</t>
  </si>
  <si>
    <t>Sahin Zorluoglu, Ozge &amp; Kabak, Ozgur. (2020). Hierarchical group decision‐making approach for information technology project evaluation and prioritization. Journal of Multi-Criteria Decision Analysis. 27. https://doi.org/10.1002/mcda.1723</t>
  </si>
  <si>
    <t>Kułakowski, K.: A heuristic Scoring estimation algorithm for the pairwise comparisons method, Central European Journal of Operations Research, 2013, 1–17, ISSN 1435-246X. https://doi.org/10.1007/s10100-013-0311-x</t>
  </si>
  <si>
    <t>P. Korhonen, A hierarchical interactive method for ranking alternatives with multiple qualitative criteria, European Jounal of Operational Research 24, 265-276 (1986). https://doi.org/10.1016/0377-2217(86)90049-4</t>
  </si>
  <si>
    <t>Resce, Giuliano &amp; Schiltz, Fritz. (2020). Sustainable Development in Europe: A Multicriteria Decision Analysis. Review of Income and Wealth. 67. https://doi.org/10.1111/roiw.12475</t>
  </si>
  <si>
    <t>Franceschini, Fiorenzo &amp; Rossetto, Sergio. (2002). QFD: an interactive algorithm for the prioritization of product’s technical design characteristics. Integrated Manufacturing Systems. 13. 69-75. https://doi.org/10.1108/09576060210411521</t>
  </si>
  <si>
    <t>Greco, Salvatore, 1997. "A new PCCA method: IDRA," European Journal of Operational Research, Elsevier, vol. 98(3), pages 587-601. https://doi.org/10.1016/S0377-2217(96)00022-7</t>
  </si>
  <si>
    <t>R. R. Yager and D. P. Filev, "Induced ordered weighted averaging operators," in IEEE Transactions on Systems, Man, and Cybernetics, Part B (Cybernetics), vol. 29, no. 2, pp. 141-150, April 1999, https://doi.org/10.1109/3477.752789</t>
  </si>
  <si>
    <t>Krylovas, Aleksandras &amp; Zavadskas, Edmundas &amp; Kosareva, Natalja &amp; Dadelo, Stanislav. (2014). New KEMIRA method for determining criteria priority and weights in solving MCDM problem. International Journal of Information Technology and Decision Making. 13. 1119-1133. https://doi.org/10.1142/S0219622014500825</t>
  </si>
  <si>
    <t>KRYLOVAS, ALEKSANDRAS &amp; Dadelo, Stanislav &amp; Kosareva, Natalja &amp; Zavadskas, Edmundas. (2017). Entropy-KEMIRA Approach for MCDM Problem Solution in Human Resources Selection Task. International Journal of Information Technology &amp; Decision Making. 16. https://doi.org/10.1142/S0219622017500274</t>
  </si>
  <si>
    <t>Vommi, Vijaya Babu &amp; Kakollu, Sravya. (2016). A Light approach to multiple attribute decision making using loss functions. Journal of Industrial Engineering International. 13. https://doi.org/10.1007/s40092-016-0174-6</t>
  </si>
  <si>
    <t>Zavadskas, Edmundas &amp; Kalibatas, Darius &amp; Kalibatiene, Diana. (2016). A multi-attribute assessment using WASPAS for choosing an optimal indoor environment. Archives of Civil and Mechanical Engineering. 16. 76-85. https://doi.org/10.1016/j.acme.2015.10.002</t>
  </si>
  <si>
    <t>Richard E. Hodgett, Elaine B. Martin, Gary Montague, Mark Talford (2014). Handling uncertain decisions in whole process design. Production Planning &amp; Control, Volume 25, Issue 12, 1028-1038; https://doi.org/10.1080/09537287.2013.798706</t>
  </si>
  <si>
    <t>Aksoy, E. (2021). An Analysis on Turkey's Merger and Acquisition Activities: MAIRCA Method. Gümüşhane Üniversitesi Sosyal Bilimler Enstitüsü Elektronik Dergisi, 12(1), 1-11. https://doi.org/10.36362/GUMUS.832590</t>
  </si>
  <si>
    <t>Frini, A. (2017). A Multicriteria Intelligence Aid Methodology Using MCDA, Artificial Intelligence, and Fuzzy Sets Theory. Mathematical Problems in Engineering, 2017, 1–10. https://doi.org/10.1155/2017/9281321</t>
  </si>
  <si>
    <t>Keshavarz-Ghorabaee, Mehdi &amp; Amiri, Maghsoud &amp; Zavadskas, Edmundas &amp; Turskis, Zenonas &amp; Antucheviciene, Jurgita. (2021). Determination of Objective Weights Using a New Method Based on the Removal Effects of Criteria (MEREC). Symmetry. 13. 525. https://doi.org/10.3390/sym13040525</t>
  </si>
  <si>
    <t>B. M. Elomda, M. Hazman, H. A. Hefny and H. A. Hassan, "MCDM approach based on generalized fuzzy decision map method," 2015 IEEE International Conference on Fuzzy Systems (FUZZ-IEEE), 2015, pp. 1-8, https://doi.org/10.1109/FUZZ-IEEE.2015.7337881</t>
  </si>
  <si>
    <t>Chelvier, Rene &amp; Dammasch, Kristina &amp; Horton, Graham &amp; Knoll, Stefan &amp; Krull, Claudia &amp; Rauch-Gebbensleben, Benjamin. (2008). B.: A Markov Model for Multi-Criteria Multi-Person Decision Making. 262 - 266. https://doi.org/10.1109/INNOVATIONS.2008.4781672</t>
  </si>
  <si>
    <t>Brauers, Willem &amp; Zavadskas, Edmundas. (2010). Project management by MULTIMOORA as an instrument for transition economies. Technological and Economic Development of Economy - TECHNOL ECON DEV ECON. 16. 5-24. https://doi.org/10.3846/tede.2010.01</t>
  </si>
  <si>
    <t>Silvia Angilella; Salvatore Greco; Benedetto Matarazzo (2010). Non-additive robust ordinal regression: A multiple criteria decision model based on the Choquet integral. , 201(1), 277–288. https://doi.org/10.1016/j.ejor.2009.02.023</t>
  </si>
  <si>
    <t>Paweł Ziemba, Multi-criteria approach to stochastic and fuzzy uncertainty in the selection of electric vehicles with high social acceptance, Expert Systems with Applications, Volume 173, 2021, 114686, ISSN 0957-4174, https://doi.org/10.1016/j.eswa.2021.114686</t>
  </si>
  <si>
    <t>Munda, Giuseppe &amp; Nardo, Michela. (2009). Non-Compensatory/Non-Linear Composite Indicators for Ranking Countries: A Defensible Setting. Applied Economics. 41. 1513-1523. https://doi.org/10.1080/00036840601019364</t>
  </si>
  <si>
    <t>Tam, C. &amp; Tong, Thomas &amp; Chiu, Gerald &amp; Fung, Ivan. (2002). Non-structural fuzzy decision support system for evaluation of construction safety management system. International Journal of Project Management. 20. 303-313. https://doi.org/10.1016/S0263-7863(00)00055-7</t>
  </si>
  <si>
    <t>Y. Ataei, A. Mahmoudi, M.R. Feylizadeh et al., Ordinal Priority Approach (OPA) in Multiple Attribute Decision-Making, Applied Soft Computing Journal (2019), https://doi.org/10.1016/j.asoc.2019.105893</t>
  </si>
  <si>
    <t>Roulet, Claude-Alain &amp; Flourentzou, Flourentzos &amp; Labben, H.H. &amp; Santamouris, Mat &amp; Koronaki, I.P. &amp; Dascalaki, Elena &amp; Richalet, V.. (2002). ORME: A multicriteria Scoring methodology for buildings. Building and Environment. 37. 579-586. https://doi.org/10.1016/S0360-1323(02)00005-7</t>
  </si>
  <si>
    <t>Bertrand Mareschal, Jean-Pierre Brans, Пeometrical representations for MCDA, European Journal of Operational Research, Volume 34, Issue 1, 1988, Pages 69-77, ISSN 0377-2217, https://doi.org/10.1016/0377-2217(88)90456-0</t>
  </si>
  <si>
    <t>Jafar Rezaei, Piecewise linear value functions for multi-criteria decision-making, Expert Systems with Applications, Volume 98, 2018, Pages 43-56, ISSN 0957-4174, https://doi.org/10.1016/j.eswa.2018.01.004</t>
  </si>
  <si>
    <t>Ahti A. Salo, Raimo P. Hämäläinen, Preference programming through approximate ratio comparisons, European Journal of Operational Research, Volume 82, Issue 3, 1995, Pages 458-475, ISSN 0377-2217, https://doi.org/10.1016/0377-2217(93)E0224-L</t>
  </si>
  <si>
    <t>Antti Punkka, Ahti Salo, Preference Programming with incomplete ordinal information, European Journal of Operational Research, Volume 231, Issue 1, 2013, Pages 141-150, ISSN 0377-2217, https://doi.org/10.1016/j.ejor.2013.05.003</t>
  </si>
  <si>
    <t>A. A. Salo and R. P. Hamalainen, "Preference ratios in multiattribute evaluation (PRIME)-elicitation and decision procedures under incomplete information," in IEEE Transactions on Systems, Man, and Cybernetics - Part A: Systems and Humans, vol. 31, no. 6, pp. 533-545, Nov. 2001, https://doi.org/10.1109/3468.983411</t>
  </si>
  <si>
    <t>Kadzinski, Milosz &amp; Greco, Salvatore. (2012). Extreme ranking analysis in robust ordinal regression. Omega. 40. 488-501. https://doi.org/10.1016/j.omega.2011.09.003</t>
  </si>
  <si>
    <t>Muhammet Gul, Erkan Celik, Alev Taskin Gumus, Ali Fuat Guneri, A fuzzy logic based PROMETHEE method for material selection problems, Beni-Suef University Journal of Basic and Applied Sciences, Volume 7, Issue 1, 2018, Pages 68-79, ISSN 2314-8535, https://doi.org/10.1016/j.bjbas.2017.07.002</t>
  </si>
  <si>
    <t>Cables Pérez, Elio &amp; Lamata, Maria &amp; Verdegay, Jose. (2015). RIM-Reference Ideal Method in Multicriteria Decision Making. Information Sciences. 337. https://doi.org/10.1016/j.ins.2015.12.011</t>
  </si>
  <si>
    <t>Rolland, Antoine. (2013). Reference-based preferences aggregation procedures in multi-criteria decision making. European Journal of Operational Research. 225. 479–486. https://doi.org/10.1016/j.ejor.2012.10.013</t>
  </si>
  <si>
    <t>Olteanu, Alexandru-Liviu &amp; Belahcene, Khaled &amp; Mousseau, Vincent &amp; Ouerdane, Wassila &amp; Rolland, Antoine &amp; Zheng, Jun. (2022). Preference elicitation for a ranking method based on multiple reference profiles. 4OR. 20. 1-22. https://doi.org/10.1007/s10288-020-00468-5</t>
  </si>
  <si>
    <t>Gogodze, J. (2019) "Ranking-Theory Methods for Solving Multicriteria Decision-Making Problems", Advances in Operations Research, Volume 2019, Article ID 3217949, https://doi.org/10.1155/2019/3217949</t>
  </si>
  <si>
    <t>Widayanti Deni, Oka Sudana, Arya Sasmita. Analysis and Implementation Fuzzy Multi-Attribute Decision Making SAW Method for Selection of High Achieving Students in Faculty Level. 2013. IJCSI International Journal of Computer Science Issues, Vol. 10, Issue 1, No 2.</t>
  </si>
  <si>
    <t>Lahdelma, R.; Hokkanen, J.; Salminen, P. SMAA - Stochastic multiobjective acceptability analysis, European Journal of Operational Research, Volume 106, Issue 1, 1998, Pages 137-143, ISSN 0377-2217, https://doi.org/10.1016/S0377-2217(97)00163-X</t>
  </si>
  <si>
    <t>Ward Edwards, F.Hutton Barron, SMARTS and SMARTER: Improved Simple Methods for Multiattribute Utility Measurement, Organizational Behavior and Human Decision Processes, Volume 60, Issue 3, 1994, Pages 306-325, ISSN 0749-5978, https://doi.org/10.1006/obhd.1994.1087</t>
  </si>
  <si>
    <t xml:space="preserve">Kadzinski, Milosz &amp; Tervonen, Tommi. (2013). Robust multi-criteria ranking with additive value models and holistic pair-wise preference statements. European Journal of Operational Research. 228. 169-180. https://doi.org/10.1016/j.ejor.2013.01.022 </t>
  </si>
  <si>
    <t>J. Dezert, A. Tchamova, D. Han and J. -M. Tacnet, "The SPOTIS Rank Reversal Free Method for Multi-Criteria Decision-Making Support," 2020 IEEE 23rd International Conference on Information Fusion (FUSION), 2020, pp. 1-8, https://doi.org/10.23919/FUSION45008.2020.9190347</t>
  </si>
  <si>
    <t>Figueira, Jose &amp; Roy, Bernard, 2002. "Determining the weights of criteria in the ELECTRE type methods with a revised Simos' procedure," European Journal of Operational Research, Elsevier, vol. 139(2), pages 317-326. https://doi.org/10.1016/S0377-2217(01)00370-8</t>
  </si>
  <si>
    <t>Inotai, András &amp; Brixner, Diana &amp; Maniadakis, Nikos &amp; Dwiprahasto, Iwan &amp; Kristin, Erna &amp; Prabowo, Agus &amp; Yasmina, Alfi &amp; Priohutomo, Sigit &amp; Nemeth, Bertalan &amp; Wijaya, Kalman &amp; Kaló, Zoltán. (2018). Development of multi-criteria decision analysis (MCDA) framework for off-patent pharmaceuticals - An application on improving tender decision making in Indonesia. BMC Health Services Research. 18. https://doi.org/10.1186/s12913-018-3805-3</t>
  </si>
  <si>
    <t>Gomes, Luiz &amp; Machado, Maria &amp; Gonzalez, Xavier &amp; Rangel, Luís. (2013). Behavioral multi-criteria decision analysis: The TODIM method with criteria interactions. Annals of Operations Research. March 2013. https://doi.org/10.1007/s10479-013-1345-0</t>
  </si>
  <si>
    <t>Jaini, Nor &amp; Utyuzhnikov, Sergey. (2017). Trade-off ranking method for multi-criteria decision analysis. Journal of Multi-Criteria Decision Analysis. 24. e1600. https://doi.org/10.1002/mcda.1600</t>
  </si>
  <si>
    <t>Wang, Lusheng &amp; Binet, David. (2009). TRUST: A Trigger-Based Automatic Subjective Weighting Method for Network Selection. 362-368. https://doi.org/10.1109/AICT.2009.68</t>
  </si>
  <si>
    <t>Greco, Salvatore &amp; Mousseau, Vincent &amp; Słowiński, Roman. (2014). Robust ordinal regression for value functions handling interacting criteria. European Journal of Operational Research. 239. 711–730. https://doi.org/10.1016/j.ejor.2014.05.022</t>
  </si>
  <si>
    <t>Siskos, Yannis &amp; Grigoroudis, Evangelos &amp; Matsatsinis, Nikolaos &amp; Figueira, José &amp; Greco, Salvatore &amp; Ehrogott, Matthias. (2005). UTA methods. https://doi.org/10.1007/0-387-23081-5_8</t>
  </si>
  <si>
    <t>Krylovas, Aleksandras &amp; Kosareva, Natalja &amp; Zavadskas, Edmundas. (2017). WEBIRA-Comparative analysis of weight balancing method. International Journal of Computers Communications &amp; Control. 12. 238. https://doi.org/10.15837/ijccc.2017.2.2844</t>
  </si>
  <si>
    <t>Chou, Jyh-Rong. (2013). A Weighted linear combination ranking technique for multi-criteria decision analysis. South African Journal of Economic and Management Sciences 16. 16. 28-41. https://doi.org/10.4102/sajems.v16i5.639</t>
  </si>
  <si>
    <t>Hougaard, Jens &amp; Nielsen, Kurt. (2011). Weighted Overlap Dominance – A procedure for interactive selection on multidimensional interval data. Applied Mathematical Modelling - APPL MATH MODEL. 35. 3958-3969. https://doi.org/10.1016/j.apm.2011.02.005</t>
  </si>
  <si>
    <t>Savitha, K. and Chandrasekar, C. (2011) ‘Vertical handover decision schemes using SAW and WPM for network selection in heterogeneous wireless networks’, arXiv ref.: 1109.4490.</t>
  </si>
  <si>
    <t>Triantaphyllou, Evangelos &amp; Lin, Chi-Tun. (1996). Development and evaluation of five fuzzy multiattribute decision-making methods. International Journal of Approximate Reasoning. 14. 281-310. https://doi.org/10.1016/0888-613X(95)00119-2</t>
  </si>
  <si>
    <t>Larichev, Oleg. (2001). Ranking multicriteria alternatives: the method ZAPROS III. European Journal of Operational Research. 131. 550-558. https://doi.org/10.1016/S0377-2217(00)00096-5</t>
  </si>
  <si>
    <t>Franceschini, Fiorenzo &amp; Maisano, Domenico. (2019). Fusing incomplete preference rankings in design for manufacturing applications through the ZM II -technique. The International Journal of Advanced Manufacturing Technology. 103. https://doi.org/10.1007/s00170-019-03675-5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</si>
</sst>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2"/>
      <color theme="1"/>
      <name val="Calibri"/>
      <family val="2"/>
      <charset val="204"/>
      <scheme val="minor"/>
    </font>
    <font>
      <i/>
      <sz val="11"/>
      <color theme="1"/>
      <name val="Calibri"/>
      <family val="2"/>
      <charset val="204"/>
      <scheme val="minor"/>
    </font>
    <font>
      <b/>
      <i/>
      <sz val="11"/>
      <color theme="1"/>
      <name val="Arial"/>
      <family val="2"/>
      <charset val="204"/>
    </font>
    <font>
      <b/>
      <sz val="12"/>
      <color theme="1"/>
      <name val="Arial"/>
      <family val="2"/>
      <charset val="204"/>
    </font>
    <font>
      <b/>
      <sz val="16"/>
      <color theme="1"/>
      <name val="Calibri"/>
      <family val="2"/>
      <charset val="204"/>
      <scheme val="minor"/>
    </font>
    <font>
      <sz val="8"/>
      <name val="Arial"/>
      <family val="2"/>
    </font>
    <font>
      <b/>
      <sz val="12"/>
      <name val="Calibri"/>
      <family val="2"/>
      <charset val="204"/>
      <scheme val="minor"/>
    </font>
    <font>
      <b/>
      <sz val="11"/>
      <color theme="1"/>
      <name val="Arial"/>
      <family val="2"/>
      <charset val="204"/>
    </font>
    <font>
      <sz val="10"/>
      <color theme="1"/>
      <name val="Calibri"/>
      <family val="2"/>
      <scheme val="minor"/>
    </font>
    <font>
      <sz val="12"/>
      <color theme="1"/>
      <name val="Arial"/>
      <family val="2"/>
    </font>
    <font>
      <sz val="14"/>
      <color theme="1"/>
      <name val="Arial"/>
      <family val="2"/>
    </font>
    <font>
      <u/>
      <sz val="11"/>
      <color theme="10"/>
      <name val="Arial"/>
      <family val="2"/>
    </font>
    <font>
      <b/>
      <i/>
      <sz val="10"/>
      <color theme="1"/>
      <name val="Arial"/>
      <family val="2"/>
      <charset val="204"/>
    </font>
    <font>
      <u/>
      <sz val="10"/>
      <color theme="10"/>
      <name val="Arial"/>
      <family val="2"/>
    </font>
    <font>
      <i/>
      <sz val="11"/>
      <color theme="1"/>
      <name val="Arial"/>
      <family val="2"/>
      <charset val="204"/>
    </font>
    <font>
      <i/>
      <u/>
      <sz val="11"/>
      <color theme="1"/>
      <name val="Arial"/>
      <family val="2"/>
      <charset val="204"/>
    </font>
    <font>
      <sz val="10"/>
      <color theme="1"/>
      <name val="Arial"/>
      <family val="2"/>
    </font>
    <font>
      <b/>
      <sz val="10"/>
      <color theme="1"/>
      <name val="Arial"/>
      <family val="2"/>
      <charset val="204"/>
    </font>
    <font>
      <b/>
      <sz val="11"/>
      <color theme="1"/>
      <name val="Calibri"/>
      <family val="2"/>
      <charset val="204"/>
      <scheme val="minor"/>
    </font>
    <font>
      <sz val="11"/>
      <color theme="1"/>
      <name val="Calibri"/>
      <family val="2"/>
      <charset val="204"/>
    </font>
    <font>
      <sz val="10"/>
      <color theme="1"/>
      <name val="Calibri"/>
      <family val="2"/>
      <charset val="204"/>
      <scheme val="minor"/>
    </font>
    <font>
      <i/>
      <sz val="11"/>
      <name val="Calibri"/>
      <family val="2"/>
      <charset val="204"/>
      <scheme val="minor"/>
    </font>
    <font>
      <b/>
      <i/>
      <sz val="12"/>
      <color theme="1"/>
      <name val="Arial"/>
      <family val="2"/>
      <charset val="204"/>
    </font>
    <font>
      <u/>
      <sz val="11"/>
      <color theme="10"/>
      <name val="Calibri"/>
      <family val="2"/>
      <scheme val="minor"/>
    </font>
    <font>
      <sz val="12"/>
      <color theme="1"/>
      <name val="Calibri"/>
      <family val="2"/>
      <scheme val="minor"/>
    </font>
    <font>
      <sz val="10"/>
      <name val="Calibri"/>
      <family val="2"/>
      <scheme val="minor"/>
    </font>
    <font>
      <i/>
      <sz val="10"/>
      <color theme="1"/>
      <name val="Calibri"/>
      <family val="2"/>
      <charset val="204"/>
      <scheme val="minor"/>
    </font>
    <font>
      <sz val="12"/>
      <color theme="1"/>
      <name val="Arial"/>
      <family val="2"/>
      <charset val="204"/>
    </font>
    <font>
      <b/>
      <sz val="14"/>
      <color theme="1"/>
      <name val="Calibri"/>
      <family val="2"/>
      <scheme val="minor"/>
    </font>
    <font>
      <b/>
      <sz val="28"/>
      <color theme="1"/>
      <name val="Calibri"/>
      <family val="2"/>
      <charset val="204"/>
      <scheme val="minor"/>
    </font>
    <font>
      <sz val="10"/>
      <name val="Arial"/>
      <family val="2"/>
    </font>
    <font>
      <b/>
      <u/>
      <sz val="11"/>
      <color theme="1"/>
      <name val="Arial"/>
      <family val="2"/>
      <charset val="204"/>
    </font>
    <font>
      <i/>
      <sz val="11"/>
      <name val="Arial"/>
      <family val="2"/>
      <charset val="204"/>
    </font>
    <font>
      <b/>
      <sz val="18"/>
      <color theme="1"/>
      <name val="Arial"/>
      <family val="2"/>
      <charset val="204"/>
    </font>
    <font>
      <b/>
      <sz val="24"/>
      <color theme="1"/>
      <name val="Calibri"/>
      <family val="2"/>
      <charset val="204"/>
      <scheme val="minor"/>
    </font>
    <font>
      <b/>
      <sz val="26"/>
      <color theme="1"/>
      <name val="Arial"/>
      <family val="2"/>
      <charset val="204"/>
    </font>
  </fonts>
  <fills count="9">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9966"/>
        <bgColor indexed="64"/>
      </patternFill>
    </fill>
    <fill>
      <patternFill patternType="solid">
        <fgColor rgb="FFCCFFFF"/>
        <bgColor indexed="64"/>
      </patternFill>
    </fill>
    <fill>
      <patternFill patternType="solid">
        <fgColor rgb="FFCCFF66"/>
        <bgColor indexed="64"/>
      </patternFill>
    </fill>
  </fills>
  <borders count="83">
    <border>
      <left/>
      <right/>
      <top/>
      <bottom/>
      <diagonal/>
    </border>
    <border>
      <left/>
      <right/>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diagonal/>
    </border>
    <border>
      <left style="medium">
        <color indexed="64"/>
      </left>
      <right style="dotted">
        <color indexed="64"/>
      </right>
      <top/>
      <bottom style="hair">
        <color indexed="64"/>
      </bottom>
      <diagonal/>
    </border>
    <border>
      <left/>
      <right style="dotted">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theme="1" tint="0.34998626667073579"/>
      </left>
      <right style="thin">
        <color theme="1" tint="0.34998626667073579"/>
      </right>
      <top/>
      <bottom style="hair">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style="dotted">
        <color indexed="64"/>
      </left>
      <right/>
      <top/>
      <bottom/>
      <diagonal/>
    </border>
    <border>
      <left style="dotted">
        <color indexed="64"/>
      </left>
      <right/>
      <top style="medium">
        <color indexed="64"/>
      </top>
      <bottom/>
      <diagonal/>
    </border>
    <border>
      <left style="dotted">
        <color indexed="64"/>
      </left>
      <right/>
      <top/>
      <bottom style="medium">
        <color indexed="64"/>
      </bottom>
      <diagonal/>
    </border>
    <border>
      <left style="thin">
        <color theme="1" tint="0.34998626667073579"/>
      </left>
      <right style="thin">
        <color indexed="64"/>
      </right>
      <top/>
      <bottom style="hair">
        <color indexed="64"/>
      </bottom>
      <diagonal/>
    </border>
    <border>
      <left/>
      <right style="thin">
        <color indexed="64"/>
      </right>
      <top/>
      <bottom style="hair">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theme="1" tint="0.34998626667073579"/>
      </right>
      <top/>
      <bottom style="hair">
        <color indexed="64"/>
      </bottom>
      <diagonal/>
    </border>
    <border>
      <left style="medium">
        <color indexed="64"/>
      </left>
      <right style="thin">
        <color theme="1" tint="0.34998626667073579"/>
      </right>
      <top/>
      <bottom style="medium">
        <color indexed="64"/>
      </bottom>
      <diagonal/>
    </border>
    <border>
      <left style="thin">
        <color theme="1" tint="0.34998626667073579"/>
      </left>
      <right style="thin">
        <color theme="1" tint="0.34998626667073579"/>
      </right>
      <top/>
      <bottom style="medium">
        <color indexed="64"/>
      </bottom>
      <diagonal/>
    </border>
    <border>
      <left style="thin">
        <color theme="1" tint="0.34998626667073579"/>
      </left>
      <right style="thin">
        <color indexed="64"/>
      </right>
      <top/>
      <bottom style="medium">
        <color indexed="64"/>
      </bottom>
      <diagonal/>
    </border>
    <border>
      <left style="medium">
        <color indexed="64"/>
      </left>
      <right style="dotted">
        <color indexed="64"/>
      </right>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hair">
        <color indexed="64"/>
      </bottom>
      <diagonal/>
    </border>
  </borders>
  <cellStyleXfs count="5">
    <xf numFmtId="0" fontId="0" fillId="0" borderId="0"/>
    <xf numFmtId="0" fontId="21" fillId="0" borderId="0" applyNumberFormat="0" applyFill="0" applyBorder="0" applyAlignment="0" applyProtection="0"/>
    <xf numFmtId="0" fontId="7" fillId="0" borderId="0"/>
    <xf numFmtId="0" fontId="33" fillId="0" borderId="0" applyNumberFormat="0" applyFill="0" applyBorder="0" applyAlignment="0" applyProtection="0"/>
    <xf numFmtId="0" fontId="5" fillId="0" borderId="0"/>
  </cellStyleXfs>
  <cellXfs count="209">
    <xf numFmtId="0" fontId="0" fillId="0" borderId="0" xfId="0"/>
    <xf numFmtId="0" fontId="8" fillId="0" borderId="0" xfId="0" applyFont="1" applyAlignment="1">
      <alignment vertical="center" wrapText="1"/>
    </xf>
    <xf numFmtId="0" fontId="0" fillId="0" borderId="0" xfId="0" applyAlignment="1">
      <alignment vertical="center"/>
    </xf>
    <xf numFmtId="0" fontId="22" fillId="0" borderId="1" xfId="0" applyFont="1" applyBorder="1" applyAlignment="1">
      <alignment horizontal="left" vertical="center"/>
    </xf>
    <xf numFmtId="0" fontId="20" fillId="0" borderId="0" xfId="0" applyFont="1" applyAlignment="1">
      <alignment horizontal="left" vertical="center"/>
    </xf>
    <xf numFmtId="0" fontId="19" fillId="0" borderId="0" xfId="0" applyFont="1" applyAlignment="1">
      <alignment horizontal="left" vertical="center"/>
    </xf>
    <xf numFmtId="0" fontId="23" fillId="0" borderId="0" xfId="1" applyFont="1" applyAlignment="1">
      <alignment horizontal="left" vertical="center"/>
    </xf>
    <xf numFmtId="0" fontId="12" fillId="0" borderId="1" xfId="0" applyFont="1" applyBorder="1" applyAlignment="1">
      <alignment vertical="center"/>
    </xf>
    <xf numFmtId="0" fontId="13" fillId="0" borderId="0" xfId="0" applyFont="1" applyAlignment="1">
      <alignment vertical="center"/>
    </xf>
    <xf numFmtId="14" fontId="24" fillId="0" borderId="0" xfId="0" applyNumberFormat="1" applyFont="1" applyAlignment="1">
      <alignment horizontal="right"/>
    </xf>
    <xf numFmtId="0" fontId="25" fillId="0" borderId="0" xfId="0" applyFont="1" applyAlignment="1">
      <alignment horizontal="right" vertical="center"/>
    </xf>
    <xf numFmtId="0" fontId="21" fillId="0" borderId="0" xfId="1" applyAlignment="1">
      <alignment vertical="center"/>
    </xf>
    <xf numFmtId="0" fontId="0" fillId="0" borderId="1" xfId="0" applyBorder="1" applyAlignment="1">
      <alignment vertical="center"/>
    </xf>
    <xf numFmtId="0" fontId="23" fillId="0" borderId="1" xfId="1" applyFont="1" applyBorder="1" applyAlignment="1">
      <alignment vertical="center"/>
    </xf>
    <xf numFmtId="0" fontId="26" fillId="0" borderId="16" xfId="0" applyFont="1" applyBorder="1" applyAlignment="1">
      <alignment vertical="center"/>
    </xf>
    <xf numFmtId="0" fontId="26" fillId="0" borderId="17" xfId="0" applyFont="1" applyBorder="1" applyAlignment="1">
      <alignment vertical="center"/>
    </xf>
    <xf numFmtId="0" fontId="10" fillId="0" borderId="0" xfId="0" applyFont="1" applyAlignment="1">
      <alignment vertical="center" wrapText="1"/>
    </xf>
    <xf numFmtId="0" fontId="19" fillId="0" borderId="1" xfId="0" applyFont="1" applyBorder="1" applyAlignment="1">
      <alignment vertical="center"/>
    </xf>
    <xf numFmtId="0" fontId="23" fillId="0" borderId="0" xfId="1" applyFont="1" applyBorder="1" applyAlignment="1">
      <alignment horizontal="left" vertical="center"/>
    </xf>
    <xf numFmtId="14" fontId="32" fillId="0" borderId="0" xfId="0" applyNumberFormat="1" applyFont="1" applyAlignment="1">
      <alignment horizontal="right" vertical="center" wrapText="1"/>
    </xf>
    <xf numFmtId="0" fontId="0" fillId="0" borderId="0" xfId="0" applyAlignment="1">
      <alignment horizontal="left" vertical="center"/>
    </xf>
    <xf numFmtId="0" fontId="0" fillId="0" borderId="0" xfId="0" applyAlignment="1">
      <alignment horizontal="center" vertical="center"/>
    </xf>
    <xf numFmtId="0" fontId="34" fillId="0" borderId="28" xfId="0" applyFont="1" applyBorder="1" applyAlignment="1">
      <alignment vertical="center" wrapText="1"/>
    </xf>
    <xf numFmtId="0" fontId="18" fillId="0" borderId="28" xfId="0" applyFont="1" applyBorder="1" applyAlignment="1">
      <alignment horizontal="center" vertical="center" wrapText="1"/>
    </xf>
    <xf numFmtId="0" fontId="6" fillId="0" borderId="0" xfId="0" applyFont="1" applyAlignment="1">
      <alignment vertical="center" wrapText="1"/>
    </xf>
    <xf numFmtId="0" fontId="0" fillId="0" borderId="29" xfId="0" applyBorder="1" applyAlignment="1">
      <alignment horizontal="center" vertical="center"/>
    </xf>
    <xf numFmtId="0" fontId="5" fillId="0" borderId="0" xfId="4" applyAlignment="1">
      <alignment vertical="center"/>
    </xf>
    <xf numFmtId="0" fontId="5" fillId="0" borderId="0" xfId="4" applyAlignment="1">
      <alignment horizontal="left" vertical="center"/>
    </xf>
    <xf numFmtId="0" fontId="26" fillId="2" borderId="17" xfId="0" applyFont="1" applyFill="1" applyBorder="1" applyAlignment="1">
      <alignment vertical="center"/>
    </xf>
    <xf numFmtId="0" fontId="26" fillId="2" borderId="18" xfId="0" applyFont="1" applyFill="1" applyBorder="1" applyAlignment="1">
      <alignment vertical="center"/>
    </xf>
    <xf numFmtId="0" fontId="9" fillId="2" borderId="22" xfId="0" applyFont="1" applyFill="1" applyBorder="1" applyAlignment="1">
      <alignment horizontal="left" vertical="top" wrapText="1"/>
    </xf>
    <xf numFmtId="0" fontId="9" fillId="3" borderId="21" xfId="0" applyFont="1" applyFill="1" applyBorder="1" applyAlignment="1">
      <alignment horizontal="left" vertical="top" wrapText="1"/>
    </xf>
    <xf numFmtId="0" fontId="9" fillId="3" borderId="22" xfId="0" applyFont="1" applyFill="1" applyBorder="1" applyAlignment="1">
      <alignment horizontal="left" vertical="top" wrapText="1"/>
    </xf>
    <xf numFmtId="0" fontId="11" fillId="5" borderId="57" xfId="0" applyFont="1" applyFill="1" applyBorder="1" applyAlignment="1">
      <alignment vertical="center" wrapText="1"/>
    </xf>
    <xf numFmtId="0" fontId="11" fillId="5" borderId="15" xfId="0" applyFont="1" applyFill="1" applyBorder="1" applyAlignment="1">
      <alignment vertical="center" wrapText="1"/>
    </xf>
    <xf numFmtId="0" fontId="11" fillId="5" borderId="59" xfId="0" applyFont="1" applyFill="1" applyBorder="1" applyAlignment="1">
      <alignment vertical="center" wrapText="1"/>
    </xf>
    <xf numFmtId="0" fontId="11" fillId="5" borderId="55" xfId="0" applyFont="1" applyFill="1" applyBorder="1" applyAlignment="1">
      <alignment vertical="center" wrapText="1"/>
    </xf>
    <xf numFmtId="0" fontId="11" fillId="5" borderId="13" xfId="0" applyFont="1" applyFill="1" applyBorder="1" applyAlignment="1">
      <alignment vertical="center" wrapText="1"/>
    </xf>
    <xf numFmtId="0" fontId="11" fillId="5" borderId="58" xfId="0" applyFont="1" applyFill="1" applyBorder="1" applyAlignment="1">
      <alignment vertical="center" wrapText="1"/>
    </xf>
    <xf numFmtId="0" fontId="31" fillId="5" borderId="5" xfId="0" applyFont="1" applyFill="1" applyBorder="1" applyAlignment="1">
      <alignment vertical="center" wrapText="1"/>
    </xf>
    <xf numFmtId="0" fontId="11" fillId="5" borderId="56" xfId="0" applyFont="1" applyFill="1" applyBorder="1" applyAlignment="1">
      <alignment vertical="center" wrapText="1"/>
    </xf>
    <xf numFmtId="0" fontId="31" fillId="5" borderId="7" xfId="0" applyFont="1" applyFill="1" applyBorder="1" applyAlignment="1">
      <alignment vertical="center" wrapText="1"/>
    </xf>
    <xf numFmtId="0" fontId="11" fillId="5" borderId="7" xfId="0" applyFont="1" applyFill="1" applyBorder="1" applyAlignment="1">
      <alignment vertical="center" wrapText="1"/>
    </xf>
    <xf numFmtId="0" fontId="11" fillId="5" borderId="10" xfId="0" applyFont="1" applyFill="1" applyBorder="1" applyAlignment="1">
      <alignment vertical="center" wrapText="1"/>
    </xf>
    <xf numFmtId="0" fontId="11" fillId="5" borderId="14" xfId="0" applyFont="1" applyFill="1" applyBorder="1" applyAlignment="1">
      <alignment vertical="center" wrapText="1"/>
    </xf>
    <xf numFmtId="0" fontId="11" fillId="5" borderId="60" xfId="0" applyFont="1" applyFill="1" applyBorder="1" applyAlignment="1">
      <alignment vertical="center" wrapText="1"/>
    </xf>
    <xf numFmtId="0" fontId="11" fillId="5" borderId="2" xfId="0" applyFont="1" applyFill="1" applyBorder="1" applyAlignment="1">
      <alignment vertical="center" wrapText="1"/>
    </xf>
    <xf numFmtId="0" fontId="11" fillId="5" borderId="9" xfId="0" applyFont="1" applyFill="1" applyBorder="1" applyAlignment="1">
      <alignment vertical="center" wrapText="1"/>
    </xf>
    <xf numFmtId="0" fontId="18" fillId="0" borderId="61" xfId="0" applyFont="1" applyBorder="1" applyAlignment="1">
      <alignment vertical="center" wrapText="1"/>
    </xf>
    <xf numFmtId="0" fontId="37" fillId="0" borderId="18" xfId="0" applyFont="1" applyBorder="1" applyAlignment="1">
      <alignment horizontal="center" vertical="center"/>
    </xf>
    <xf numFmtId="0" fontId="18" fillId="0" borderId="62" xfId="0" applyFont="1" applyBorder="1" applyAlignment="1">
      <alignment horizontal="left" vertical="center" wrapText="1"/>
    </xf>
    <xf numFmtId="0" fontId="11" fillId="5" borderId="5" xfId="0" applyFont="1" applyFill="1" applyBorder="1" applyAlignment="1">
      <alignment vertical="center" wrapText="1"/>
    </xf>
    <xf numFmtId="0" fontId="1" fillId="0" borderId="0" xfId="0" applyFont="1" applyAlignment="1">
      <alignment vertical="center" wrapText="1"/>
    </xf>
    <xf numFmtId="0" fontId="41" fillId="0" borderId="0" xfId="0" applyFont="1" applyAlignment="1">
      <alignment horizontal="right" vertical="top"/>
    </xf>
    <xf numFmtId="0" fontId="28" fillId="0" borderId="24" xfId="4" applyFont="1" applyBorder="1" applyAlignment="1">
      <alignment horizontal="center" vertical="center"/>
    </xf>
    <xf numFmtId="0" fontId="28" fillId="0" borderId="23" xfId="4" applyFont="1" applyBorder="1" applyAlignment="1">
      <alignment horizontal="center" vertical="center"/>
    </xf>
    <xf numFmtId="0" fontId="28" fillId="0" borderId="30" xfId="4" applyFont="1" applyBorder="1" applyAlignment="1">
      <alignment horizontal="center" vertical="center"/>
    </xf>
    <xf numFmtId="0" fontId="4" fillId="0" borderId="46" xfId="4" applyFont="1" applyBorder="1" applyAlignment="1">
      <alignment horizontal="left" vertical="center"/>
    </xf>
    <xf numFmtId="0" fontId="18" fillId="0" borderId="46" xfId="4" applyFont="1" applyBorder="1" applyAlignment="1">
      <alignment horizontal="left" vertical="center" wrapText="1"/>
    </xf>
    <xf numFmtId="0" fontId="18" fillId="0" borderId="45" xfId="4" applyFont="1" applyBorder="1" applyAlignment="1">
      <alignment horizontal="left" vertical="center" wrapText="1"/>
    </xf>
    <xf numFmtId="0" fontId="4" fillId="0" borderId="37" xfId="4" applyFont="1" applyBorder="1" applyAlignment="1">
      <alignment horizontal="left" vertical="center"/>
    </xf>
    <xf numFmtId="0" fontId="18" fillId="0" borderId="37" xfId="4" applyFont="1" applyBorder="1" applyAlignment="1">
      <alignment horizontal="left" vertical="center" wrapText="1"/>
    </xf>
    <xf numFmtId="0" fontId="18" fillId="0" borderId="36" xfId="4" applyFont="1" applyBorder="1" applyAlignment="1">
      <alignment horizontal="left" vertical="center" wrapText="1"/>
    </xf>
    <xf numFmtId="0" fontId="4" fillId="0" borderId="41" xfId="4" applyFont="1" applyBorder="1" applyAlignment="1">
      <alignment horizontal="left" vertical="center"/>
    </xf>
    <xf numFmtId="0" fontId="18" fillId="0" borderId="41" xfId="4" applyFont="1" applyBorder="1" applyAlignment="1">
      <alignment horizontal="left" vertical="center" wrapText="1"/>
    </xf>
    <xf numFmtId="0" fontId="18" fillId="0" borderId="44" xfId="4" applyFont="1" applyBorder="1" applyAlignment="1">
      <alignment horizontal="left" vertical="center" wrapText="1"/>
    </xf>
    <xf numFmtId="0" fontId="5" fillId="0" borderId="39" xfId="4" applyBorder="1" applyAlignment="1">
      <alignment horizontal="left" vertical="center"/>
    </xf>
    <xf numFmtId="0" fontId="18" fillId="0" borderId="39" xfId="4" applyFont="1" applyBorder="1" applyAlignment="1">
      <alignment horizontal="left" vertical="center" wrapText="1"/>
    </xf>
    <xf numFmtId="0" fontId="18" fillId="0" borderId="38" xfId="4" applyFont="1" applyBorder="1" applyAlignment="1">
      <alignment horizontal="left" vertical="center" wrapText="1"/>
    </xf>
    <xf numFmtId="0" fontId="5" fillId="0" borderId="37" xfId="4" applyBorder="1" applyAlignment="1">
      <alignment horizontal="left" vertical="center"/>
    </xf>
    <xf numFmtId="0" fontId="5" fillId="0" borderId="41" xfId="4" applyBorder="1" applyAlignment="1">
      <alignment horizontal="left" vertical="center"/>
    </xf>
    <xf numFmtId="0" fontId="3" fillId="0" borderId="39" xfId="4" applyFont="1" applyBorder="1" applyAlignment="1">
      <alignment horizontal="left" vertical="center"/>
    </xf>
    <xf numFmtId="0" fontId="5" fillId="0" borderId="33" xfId="4" applyBorder="1" applyAlignment="1">
      <alignment horizontal="left" vertical="center"/>
    </xf>
    <xf numFmtId="0" fontId="18" fillId="0" borderId="33" xfId="4" applyFont="1" applyBorder="1" applyAlignment="1">
      <alignment horizontal="left" vertical="center" wrapText="1"/>
    </xf>
    <xf numFmtId="0" fontId="18" fillId="0" borderId="32" xfId="4" applyFont="1" applyBorder="1" applyAlignment="1">
      <alignment horizontal="left" vertical="center" wrapText="1"/>
    </xf>
    <xf numFmtId="0" fontId="3" fillId="0" borderId="33" xfId="4" applyFont="1" applyBorder="1" applyAlignment="1">
      <alignment horizontal="left" vertical="center"/>
    </xf>
    <xf numFmtId="0" fontId="30" fillId="0" borderId="38" xfId="4" applyFont="1" applyBorder="1" applyAlignment="1">
      <alignment horizontal="left" vertical="center" wrapText="1"/>
    </xf>
    <xf numFmtId="0" fontId="36" fillId="0" borderId="32" xfId="4" applyFont="1" applyBorder="1" applyAlignment="1">
      <alignment horizontal="left" vertical="center" wrapText="1"/>
    </xf>
    <xf numFmtId="0" fontId="5" fillId="0" borderId="25" xfId="4" applyBorder="1" applyAlignment="1">
      <alignment horizontal="left" vertical="center"/>
    </xf>
    <xf numFmtId="0" fontId="18" fillId="0" borderId="25" xfId="4" applyFont="1" applyBorder="1" applyAlignment="1">
      <alignment horizontal="left" vertical="center" wrapText="1"/>
    </xf>
    <xf numFmtId="0" fontId="18" fillId="0" borderId="19" xfId="4" quotePrefix="1" applyFont="1" applyBorder="1" applyAlignment="1">
      <alignment horizontal="left" vertical="center" wrapText="1"/>
    </xf>
    <xf numFmtId="0" fontId="2" fillId="0" borderId="46" xfId="4" applyFont="1" applyBorder="1" applyAlignment="1">
      <alignment horizontal="left" vertical="center"/>
    </xf>
    <xf numFmtId="0" fontId="36" fillId="0" borderId="41" xfId="4" applyFont="1" applyBorder="1" applyAlignment="1">
      <alignment horizontal="left" vertical="center" wrapText="1"/>
    </xf>
    <xf numFmtId="0" fontId="18" fillId="0" borderId="33" xfId="4" quotePrefix="1" applyFont="1" applyBorder="1" applyAlignment="1">
      <alignment horizontal="left" vertical="center" wrapText="1"/>
    </xf>
    <xf numFmtId="0" fontId="30" fillId="0" borderId="41" xfId="4" applyFont="1" applyBorder="1" applyAlignment="1">
      <alignment horizontal="left" vertical="center" wrapText="1"/>
    </xf>
    <xf numFmtId="0" fontId="5" fillId="0" borderId="46" xfId="4" applyBorder="1" applyAlignment="1">
      <alignment horizontal="left" vertical="center"/>
    </xf>
    <xf numFmtId="0" fontId="11" fillId="0" borderId="41" xfId="4" applyFont="1" applyBorder="1" applyAlignment="1">
      <alignment horizontal="left" vertical="center"/>
    </xf>
    <xf numFmtId="0" fontId="36" fillId="0" borderId="44" xfId="4" applyFont="1" applyBorder="1" applyAlignment="1">
      <alignment horizontal="left" vertical="center" wrapText="1"/>
    </xf>
    <xf numFmtId="0" fontId="1" fillId="0" borderId="33" xfId="4" applyFont="1" applyBorder="1" applyAlignment="1">
      <alignment horizontal="left" vertical="center"/>
    </xf>
    <xf numFmtId="0" fontId="5" fillId="0" borderId="43" xfId="4" applyBorder="1" applyAlignment="1">
      <alignment horizontal="left" vertical="center"/>
    </xf>
    <xf numFmtId="0" fontId="18" fillId="0" borderId="43" xfId="4" applyFont="1" applyBorder="1" applyAlignment="1">
      <alignment horizontal="left" vertical="center" wrapText="1"/>
    </xf>
    <xf numFmtId="0" fontId="18" fillId="0" borderId="42" xfId="4" applyFont="1" applyBorder="1" applyAlignment="1">
      <alignment horizontal="left" vertical="center" wrapText="1"/>
    </xf>
    <xf numFmtId="0" fontId="18" fillId="0" borderId="19" xfId="4" applyFont="1" applyBorder="1" applyAlignment="1">
      <alignment horizontal="left" vertical="center" wrapText="1"/>
    </xf>
    <xf numFmtId="0" fontId="28" fillId="5" borderId="49" xfId="4" applyFont="1" applyFill="1" applyBorder="1" applyAlignment="1">
      <alignment horizontal="center" vertical="center"/>
    </xf>
    <xf numFmtId="0" fontId="36" fillId="5" borderId="50" xfId="4" applyFont="1" applyFill="1" applyBorder="1" applyAlignment="1">
      <alignment horizontal="left" vertical="top" wrapText="1"/>
    </xf>
    <xf numFmtId="0" fontId="36" fillId="5" borderId="51" xfId="4" applyFont="1" applyFill="1" applyBorder="1" applyAlignment="1">
      <alignment horizontal="left" vertical="center" wrapText="1"/>
    </xf>
    <xf numFmtId="0" fontId="36" fillId="5" borderId="20" xfId="4" applyFont="1" applyFill="1" applyBorder="1" applyAlignment="1">
      <alignment horizontal="left" vertical="center" wrapText="1"/>
    </xf>
    <xf numFmtId="0" fontId="36" fillId="5" borderId="52" xfId="4" applyFont="1" applyFill="1" applyBorder="1" applyAlignment="1">
      <alignment horizontal="left" vertical="center" wrapText="1"/>
    </xf>
    <xf numFmtId="0" fontId="36" fillId="5" borderId="51" xfId="4" applyFont="1" applyFill="1" applyBorder="1" applyAlignment="1">
      <alignment horizontal="left" vertical="top" wrapText="1"/>
    </xf>
    <xf numFmtId="0" fontId="36" fillId="5" borderId="20" xfId="4" applyFont="1" applyFill="1" applyBorder="1" applyAlignment="1">
      <alignment horizontal="left" vertical="top" wrapText="1"/>
    </xf>
    <xf numFmtId="0" fontId="36" fillId="5" borderId="52" xfId="4" applyFont="1" applyFill="1" applyBorder="1" applyAlignment="1">
      <alignment horizontal="left" vertical="top" wrapText="1"/>
    </xf>
    <xf numFmtId="0" fontId="36" fillId="5" borderId="53" xfId="4" applyFont="1" applyFill="1" applyBorder="1" applyAlignment="1">
      <alignment horizontal="left" vertical="top" wrapText="1"/>
    </xf>
    <xf numFmtId="0" fontId="36" fillId="5" borderId="53" xfId="4" applyFont="1" applyFill="1" applyBorder="1" applyAlignment="1">
      <alignment horizontal="left" vertical="center" wrapText="1"/>
    </xf>
    <xf numFmtId="0" fontId="36" fillId="5" borderId="26" xfId="4" applyFont="1" applyFill="1" applyBorder="1" applyAlignment="1">
      <alignment horizontal="left" vertical="center" wrapText="1"/>
    </xf>
    <xf numFmtId="0" fontId="36" fillId="5" borderId="54" xfId="4"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22" xfId="0" applyFont="1" applyFill="1" applyBorder="1" applyAlignment="1">
      <alignment vertical="top" wrapText="1"/>
    </xf>
    <xf numFmtId="0" fontId="27" fillId="3" borderId="22" xfId="0" applyFont="1" applyFill="1" applyBorder="1" applyAlignment="1">
      <alignment vertical="center" wrapText="1"/>
    </xf>
    <xf numFmtId="0" fontId="27" fillId="2" borderId="22" xfId="0" applyFont="1" applyFill="1" applyBorder="1" applyAlignment="1">
      <alignment vertical="top" wrapText="1"/>
    </xf>
    <xf numFmtId="0" fontId="27" fillId="2" borderId="4" xfId="0" applyFont="1" applyFill="1" applyBorder="1" applyAlignment="1">
      <alignment vertical="top" wrapText="1"/>
    </xf>
    <xf numFmtId="14" fontId="42" fillId="0" borderId="0" xfId="0" applyNumberFormat="1" applyFont="1" applyAlignment="1">
      <alignment horizontal="right" vertical="center"/>
    </xf>
    <xf numFmtId="0" fontId="35" fillId="0" borderId="32" xfId="4" applyFont="1" applyBorder="1" applyAlignment="1">
      <alignment horizontal="left" vertical="center" wrapText="1"/>
    </xf>
    <xf numFmtId="0" fontId="11" fillId="5" borderId="0" xfId="0" applyFont="1" applyFill="1" applyAlignment="1">
      <alignment vertical="center" wrapText="1"/>
    </xf>
    <xf numFmtId="0" fontId="16" fillId="0" borderId="66" xfId="0" applyFont="1" applyBorder="1" applyAlignment="1">
      <alignment vertical="center" wrapText="1"/>
    </xf>
    <xf numFmtId="0" fontId="10" fillId="0" borderId="66" xfId="0" applyFont="1" applyBorder="1" applyAlignment="1">
      <alignment vertical="center" wrapText="1"/>
    </xf>
    <xf numFmtId="0" fontId="10" fillId="0" borderId="67" xfId="0" applyFont="1" applyBorder="1" applyAlignment="1">
      <alignment vertical="center" wrapText="1"/>
    </xf>
    <xf numFmtId="0" fontId="34" fillId="0" borderId="68" xfId="0" applyFont="1" applyBorder="1" applyAlignment="1">
      <alignment vertical="center" wrapText="1"/>
    </xf>
    <xf numFmtId="0" fontId="18" fillId="0" borderId="68" xfId="0" applyFont="1" applyBorder="1" applyAlignment="1">
      <alignment horizontal="center" vertical="center" wrapText="1"/>
    </xf>
    <xf numFmtId="0" fontId="18" fillId="0" borderId="69" xfId="0" applyFont="1" applyBorder="1" applyAlignment="1">
      <alignment vertical="center" wrapText="1"/>
    </xf>
    <xf numFmtId="0" fontId="18" fillId="0" borderId="3" xfId="0" applyFont="1" applyBorder="1" applyAlignment="1">
      <alignment horizontal="left" vertical="center" wrapText="1"/>
    </xf>
    <xf numFmtId="0" fontId="37" fillId="0" borderId="9" xfId="0" applyFont="1" applyBorder="1" applyAlignment="1">
      <alignment horizontal="center" vertical="center"/>
    </xf>
    <xf numFmtId="0" fontId="26" fillId="0" borderId="70"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26" fillId="2" borderId="9" xfId="0" applyFont="1" applyFill="1" applyBorder="1" applyAlignment="1">
      <alignment vertical="center"/>
    </xf>
    <xf numFmtId="0" fontId="18" fillId="0" borderId="71" xfId="0" applyFont="1" applyBorder="1" applyAlignment="1">
      <alignment horizontal="left" vertical="center" wrapText="1"/>
    </xf>
    <xf numFmtId="0" fontId="35" fillId="0" borderId="71" xfId="0" applyFont="1" applyBorder="1" applyAlignment="1">
      <alignment horizontal="left" vertical="center" wrapText="1"/>
    </xf>
    <xf numFmtId="0" fontId="18" fillId="0" borderId="72" xfId="0" applyFont="1" applyBorder="1" applyAlignment="1">
      <alignment horizontal="left" vertical="center" wrapText="1"/>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29" xfId="0" applyBorder="1" applyAlignment="1">
      <alignment horizontal="left" vertical="center"/>
    </xf>
    <xf numFmtId="0" fontId="0" fillId="0" borderId="20" xfId="0" applyBorder="1" applyAlignment="1">
      <alignment horizontal="left"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0" fillId="0" borderId="75" xfId="0" applyBorder="1" applyAlignment="1">
      <alignment vertical="center"/>
    </xf>
    <xf numFmtId="0" fontId="0" fillId="0" borderId="20" xfId="0" applyBorder="1" applyAlignment="1">
      <alignment horizontal="center" vertical="center"/>
    </xf>
    <xf numFmtId="0" fontId="0" fillId="0" borderId="76" xfId="0" applyBorder="1" applyAlignment="1">
      <alignment vertical="center"/>
    </xf>
    <xf numFmtId="0" fontId="17" fillId="0" borderId="77"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7" fillId="0" borderId="48" xfId="0" applyFont="1" applyBorder="1" applyAlignment="1">
      <alignment vertical="center"/>
    </xf>
    <xf numFmtId="0" fontId="17" fillId="0" borderId="78" xfId="0" applyFont="1" applyBorder="1" applyAlignment="1">
      <alignment vertical="center"/>
    </xf>
    <xf numFmtId="0" fontId="0" fillId="0" borderId="3" xfId="0" applyBorder="1" applyAlignment="1">
      <alignment vertical="center"/>
    </xf>
    <xf numFmtId="0" fontId="0" fillId="0" borderId="80" xfId="0" applyBorder="1" applyAlignment="1">
      <alignment horizontal="center" vertical="center"/>
    </xf>
    <xf numFmtId="0" fontId="19" fillId="0" borderId="0" xfId="0" applyFont="1" applyAlignment="1">
      <alignment horizontal="left" vertical="center" wrapText="1"/>
    </xf>
    <xf numFmtId="0" fontId="17" fillId="0" borderId="0" xfId="0" applyFont="1" applyAlignment="1">
      <alignment horizontal="center" vertical="center"/>
    </xf>
    <xf numFmtId="0" fontId="18" fillId="0" borderId="18" xfId="0" applyFont="1" applyBorder="1" applyAlignment="1">
      <alignment horizontal="left" vertical="center" wrapText="1"/>
    </xf>
    <xf numFmtId="0" fontId="38" fillId="0" borderId="77" xfId="0" applyFont="1" applyBorder="1" applyAlignment="1">
      <alignment horizontal="center" vertical="center" wrapText="1"/>
    </xf>
    <xf numFmtId="0" fontId="38" fillId="0" borderId="48" xfId="0" applyFont="1" applyBorder="1" applyAlignment="1">
      <alignment horizontal="center" vertical="center" wrapText="1"/>
    </xf>
    <xf numFmtId="0" fontId="16" fillId="0" borderId="82" xfId="0" applyFont="1" applyBorder="1" applyAlignment="1">
      <alignment vertical="center" wrapText="1"/>
    </xf>
    <xf numFmtId="0" fontId="10" fillId="0" borderId="73" xfId="0" applyFont="1" applyBorder="1" applyAlignment="1">
      <alignment vertical="center" wrapText="1"/>
    </xf>
    <xf numFmtId="0" fontId="16" fillId="0" borderId="73" xfId="0" applyFont="1" applyBorder="1" applyAlignment="1">
      <alignment vertical="center" wrapText="1"/>
    </xf>
    <xf numFmtId="0" fontId="10" fillId="0" borderId="74" xfId="0" applyFont="1" applyBorder="1" applyAlignment="1">
      <alignment vertical="center" wrapText="1"/>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43" fillId="0" borderId="4" xfId="0" applyFont="1" applyBorder="1" applyAlignment="1">
      <alignment horizontal="center" vertical="center"/>
    </xf>
    <xf numFmtId="0" fontId="40" fillId="0" borderId="64" xfId="0" applyFont="1" applyBorder="1" applyAlignment="1">
      <alignment horizontal="left" vertical="top" wrapText="1"/>
    </xf>
    <xf numFmtId="0" fontId="40" fillId="0" borderId="65" xfId="0" applyFont="1" applyBorder="1" applyAlignment="1">
      <alignment horizontal="left" vertical="top" wrapText="1"/>
    </xf>
    <xf numFmtId="0" fontId="38" fillId="0" borderId="63"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8" xfId="0" applyFont="1" applyBorder="1" applyAlignment="1">
      <alignment horizontal="center" vertical="center" wrapText="1"/>
    </xf>
    <xf numFmtId="0" fontId="39" fillId="4" borderId="57" xfId="0" applyFont="1" applyFill="1" applyBorder="1" applyAlignment="1">
      <alignment horizontal="center" vertical="center" wrapText="1"/>
    </xf>
    <xf numFmtId="0" fontId="39" fillId="4" borderId="55" xfId="0" applyFont="1" applyFill="1" applyBorder="1" applyAlignment="1">
      <alignment horizontal="center" vertical="center" wrapText="1"/>
    </xf>
    <xf numFmtId="0" fontId="39" fillId="4" borderId="5" xfId="0" applyFont="1" applyFill="1" applyBorder="1" applyAlignment="1">
      <alignment horizontal="center" vertical="center" wrapText="1"/>
    </xf>
    <xf numFmtId="0" fontId="39" fillId="4" borderId="56" xfId="0" applyFont="1" applyFill="1" applyBorder="1" applyAlignment="1">
      <alignment horizontal="center" vertical="center" wrapText="1"/>
    </xf>
    <xf numFmtId="0" fontId="39" fillId="4" borderId="0" xfId="0" applyFont="1" applyFill="1" applyAlignment="1">
      <alignment horizontal="center" vertical="center" wrapText="1"/>
    </xf>
    <xf numFmtId="0" fontId="39" fillId="4" borderId="7"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xf numFmtId="0" fontId="13" fillId="6" borderId="5" xfId="0" applyFont="1" applyFill="1" applyBorder="1" applyAlignment="1">
      <alignment horizontal="center" vertical="top" wrapText="1"/>
    </xf>
    <xf numFmtId="0" fontId="13" fillId="6" borderId="9" xfId="0" applyFont="1" applyFill="1" applyBorder="1" applyAlignment="1">
      <alignment horizontal="center" vertical="top" wrapText="1"/>
    </xf>
    <xf numFmtId="0" fontId="38" fillId="0" borderId="47" xfId="0" applyFont="1" applyBorder="1" applyAlignment="1">
      <alignment horizontal="center" vertical="top" wrapText="1"/>
    </xf>
    <xf numFmtId="0" fontId="38" fillId="0" borderId="25" xfId="0" applyFont="1" applyBorder="1" applyAlignment="1">
      <alignment horizontal="center" vertical="top" wrapText="1"/>
    </xf>
    <xf numFmtId="0" fontId="36" fillId="0" borderId="40" xfId="4" applyFont="1" applyBorder="1" applyAlignment="1">
      <alignment horizontal="left" vertical="center" wrapText="1"/>
    </xf>
    <xf numFmtId="0" fontId="36" fillId="0" borderId="34" xfId="4" applyFont="1" applyBorder="1" applyAlignment="1">
      <alignment horizontal="left" vertical="center" wrapText="1"/>
    </xf>
    <xf numFmtId="0" fontId="36" fillId="0" borderId="41" xfId="4" applyFont="1" applyBorder="1" applyAlignment="1">
      <alignment horizontal="left" vertical="center" wrapText="1"/>
    </xf>
    <xf numFmtId="0" fontId="36" fillId="0" borderId="47" xfId="4" applyFont="1" applyBorder="1" applyAlignment="1">
      <alignment horizontal="left" vertical="center" wrapText="1"/>
    </xf>
    <xf numFmtId="0" fontId="36" fillId="0" borderId="25" xfId="4" applyFont="1" applyBorder="1" applyAlignment="1">
      <alignment horizontal="left" vertical="center" wrapText="1"/>
    </xf>
    <xf numFmtId="0" fontId="28" fillId="0" borderId="40" xfId="4" applyFont="1" applyBorder="1" applyAlignment="1">
      <alignment horizontal="center" vertical="center"/>
    </xf>
    <xf numFmtId="0" fontId="28" fillId="0" borderId="34" xfId="4" applyFont="1" applyBorder="1" applyAlignment="1">
      <alignment horizontal="center" vertical="center"/>
    </xf>
    <xf numFmtId="0" fontId="28" fillId="0" borderId="41" xfId="4" applyFont="1" applyBorder="1" applyAlignment="1">
      <alignment horizontal="center" vertical="center"/>
    </xf>
    <xf numFmtId="0" fontId="28" fillId="0" borderId="40" xfId="4" applyFont="1" applyBorder="1" applyAlignment="1">
      <alignment horizontal="left" vertical="center"/>
    </xf>
    <xf numFmtId="0" fontId="28" fillId="0" borderId="34" xfId="4" applyFont="1" applyBorder="1" applyAlignment="1">
      <alignment horizontal="left" vertical="center"/>
    </xf>
    <xf numFmtId="0" fontId="28" fillId="0" borderId="41" xfId="4" applyFont="1" applyBorder="1" applyAlignment="1">
      <alignment horizontal="left" vertical="center"/>
    </xf>
    <xf numFmtId="0" fontId="28" fillId="0" borderId="47" xfId="4" applyFont="1" applyBorder="1" applyAlignment="1">
      <alignment horizontal="center" vertical="center"/>
    </xf>
    <xf numFmtId="0" fontId="28" fillId="0" borderId="47" xfId="4" applyFont="1" applyBorder="1" applyAlignment="1">
      <alignment horizontal="left" vertical="center"/>
    </xf>
    <xf numFmtId="0" fontId="28" fillId="0" borderId="25" xfId="4" applyFont="1" applyBorder="1" applyAlignment="1">
      <alignment horizontal="left" vertical="center"/>
    </xf>
    <xf numFmtId="0" fontId="28" fillId="0" borderId="25" xfId="4" applyFont="1" applyBorder="1" applyAlignment="1">
      <alignment horizontal="center" vertical="center"/>
    </xf>
    <xf numFmtId="0" fontId="44" fillId="7" borderId="11" xfId="4" applyFont="1" applyFill="1" applyBorder="1" applyAlignment="1">
      <alignment horizontal="center" vertical="center"/>
    </xf>
    <xf numFmtId="0" fontId="44" fillId="7" borderId="12" xfId="4" applyFont="1" applyFill="1" applyBorder="1" applyAlignment="1">
      <alignment horizontal="center" vertical="center"/>
    </xf>
    <xf numFmtId="0" fontId="44" fillId="7" borderId="4" xfId="4" applyFont="1" applyFill="1" applyBorder="1" applyAlignment="1">
      <alignment horizontal="center" vertical="center"/>
    </xf>
    <xf numFmtId="0" fontId="28" fillId="0" borderId="27" xfId="4" applyFont="1" applyBorder="1" applyAlignment="1">
      <alignment horizontal="center" vertical="top" wrapText="1"/>
    </xf>
    <xf numFmtId="0" fontId="28" fillId="0" borderId="6" xfId="4" applyFont="1" applyBorder="1" applyAlignment="1">
      <alignment horizontal="center" vertical="top" wrapText="1"/>
    </xf>
    <xf numFmtId="0" fontId="28" fillId="0" borderId="8" xfId="4" applyFont="1" applyBorder="1" applyAlignment="1">
      <alignment horizontal="center" vertical="top" wrapText="1"/>
    </xf>
    <xf numFmtId="0" fontId="28" fillId="0" borderId="48" xfId="4" applyFont="1" applyBorder="1" applyAlignment="1">
      <alignment horizontal="center" vertical="top" wrapText="1"/>
    </xf>
    <xf numFmtId="0" fontId="28" fillId="0" borderId="35" xfId="4" applyFont="1" applyBorder="1" applyAlignment="1">
      <alignment horizontal="center" vertical="top" wrapText="1"/>
    </xf>
    <xf numFmtId="0" fontId="28" fillId="0" borderId="31" xfId="4" applyFont="1" applyBorder="1" applyAlignment="1">
      <alignment horizontal="center" vertical="top" wrapText="1"/>
    </xf>
    <xf numFmtId="0" fontId="45" fillId="8" borderId="11" xfId="0" applyFont="1" applyFill="1" applyBorder="1" applyAlignment="1">
      <alignment horizontal="center" vertical="center"/>
    </xf>
    <xf numFmtId="0" fontId="45" fillId="8" borderId="12" xfId="0" applyFont="1" applyFill="1" applyBorder="1" applyAlignment="1">
      <alignment horizontal="center" vertical="center"/>
    </xf>
    <xf numFmtId="0" fontId="45" fillId="8" borderId="4" xfId="0" applyFont="1" applyFill="1" applyBorder="1" applyAlignment="1">
      <alignment horizontal="center" vertical="center"/>
    </xf>
    <xf numFmtId="0" fontId="0" fillId="0" borderId="81"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9" xfId="0" applyBorder="1" applyAlignment="1">
      <alignment horizontal="left" vertical="center"/>
    </xf>
  </cellXfs>
  <cellStyles count="5">
    <cellStyle name="Hyperlink" xfId="1" builtinId="8"/>
    <cellStyle name="Hyperlink 2" xfId="3" xr:uid="{03103D4D-B08D-42FA-B9B7-DE1BD74983C0}"/>
    <cellStyle name="Normal" xfId="0" builtinId="0"/>
    <cellStyle name="Normal 2" xfId="2" xr:uid="{285E73A9-7EA1-4ABD-B44D-3DCC3FC60357}"/>
    <cellStyle name="Normal 3" xfId="4" xr:uid="{8D17BA7B-8220-418B-B5FC-37F7642736BA}"/>
  </cellStyles>
  <dxfs count="0"/>
  <tableStyles count="0" defaultTableStyle="TableStyleMedium2" defaultPivotStyle="PivotStyleLight16"/>
  <colors>
    <mruColors>
      <color rgb="FFCCFF66"/>
      <color rgb="FFCCFFFF"/>
      <color rgb="FFCCFFCC"/>
      <color rgb="FFFFCC99"/>
      <color rgb="FFCC99FF"/>
      <color rgb="FFFF9966"/>
      <color rgb="FF33CCFF"/>
      <color rgb="FFFF7C80"/>
      <color rgb="FFFFFF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New MADM Methods</a:t>
            </a:r>
          </a:p>
        </c:rich>
      </c:tx>
      <c:layout>
        <c:manualLayout>
          <c:xMode val="edge"/>
          <c:yMode val="edge"/>
          <c:x val="0.31302883106724877"/>
          <c:y val="5.6454399510740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'Development Trends'!$G$4</c:f>
              <c:strCache>
                <c:ptCount val="1"/>
                <c:pt idx="0">
                  <c:v>New Methods</c:v>
                </c:pt>
              </c:strCache>
            </c:strRef>
          </c:tx>
          <c:spPr>
            <a:solidFill>
              <a:schemeClr val="tx1"/>
            </a:solidFill>
            <a:ln>
              <a:noFill/>
            </a:ln>
            <a:effectLst/>
          </c:spPr>
          <c:invertIfNegative val="0"/>
          <c:cat>
            <c:strRef>
              <c:f>'Development Trends'!$F$5:$F$15</c:f>
              <c:strCache>
                <c:ptCount val="11"/>
                <c:pt idx="0">
                  <c:v>1840-1849</c:v>
                </c:pt>
                <c:pt idx="1">
                  <c:v>1900-1909</c:v>
                </c:pt>
                <c:pt idx="2">
                  <c:v>1940-1949</c:v>
                </c:pt>
                <c:pt idx="3">
                  <c:v>1950-1959</c:v>
                </c:pt>
                <c:pt idx="4">
                  <c:v>1960-1969</c:v>
                </c:pt>
                <c:pt idx="5">
                  <c:v>1970-1979</c:v>
                </c:pt>
                <c:pt idx="6">
                  <c:v>1980-1989</c:v>
                </c:pt>
                <c:pt idx="7">
                  <c:v>1990-1999</c:v>
                </c:pt>
                <c:pt idx="8">
                  <c:v>2000-2009</c:v>
                </c:pt>
                <c:pt idx="9">
                  <c:v>2010-2019</c:v>
                </c:pt>
                <c:pt idx="10">
                  <c:v>2020-2030</c:v>
                </c:pt>
              </c:strCache>
            </c:strRef>
          </c:cat>
          <c:val>
            <c:numRef>
              <c:f>'Development Trends'!$G$5:$G$15</c:f>
              <c:numCache>
                <c:formatCode>General</c:formatCode>
                <c:ptCount val="11"/>
                <c:pt idx="0">
                  <c:v>1</c:v>
                </c:pt>
                <c:pt idx="1">
                  <c:v>1</c:v>
                </c:pt>
                <c:pt idx="2">
                  <c:v>3</c:v>
                </c:pt>
                <c:pt idx="3">
                  <c:v>3</c:v>
                </c:pt>
                <c:pt idx="4">
                  <c:v>6</c:v>
                </c:pt>
                <c:pt idx="5">
                  <c:v>21</c:v>
                </c:pt>
                <c:pt idx="6">
                  <c:v>39</c:v>
                </c:pt>
                <c:pt idx="7">
                  <c:v>50</c:v>
                </c:pt>
                <c:pt idx="8">
                  <c:v>49</c:v>
                </c:pt>
                <c:pt idx="9">
                  <c:v>110</c:v>
                </c:pt>
                <c:pt idx="10">
                  <c:v>17</c:v>
                </c:pt>
              </c:numCache>
            </c:numRef>
          </c:val>
          <c:extLst>
            <c:ext xmlns:c16="http://schemas.microsoft.com/office/drawing/2014/chart" uri="{C3380CC4-5D6E-409C-BE32-E72D297353CC}">
              <c16:uniqueId val="{00000000-99D6-4640-B5A5-043053F9EBBE}"/>
            </c:ext>
          </c:extLst>
        </c:ser>
        <c:dLbls>
          <c:showLegendKey val="0"/>
          <c:showVal val="0"/>
          <c:showCatName val="0"/>
          <c:showSerName val="0"/>
          <c:showPercent val="0"/>
          <c:showBubbleSize val="0"/>
        </c:dLbls>
        <c:gapWidth val="100"/>
        <c:overlap val="-27"/>
        <c:axId val="849638464"/>
        <c:axId val="849656352"/>
      </c:barChart>
      <c:catAx>
        <c:axId val="8496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9656352"/>
        <c:crosses val="autoZero"/>
        <c:auto val="1"/>
        <c:lblAlgn val="ctr"/>
        <c:lblOffset val="100"/>
        <c:noMultiLvlLbl val="0"/>
      </c:catAx>
      <c:valAx>
        <c:axId val="84965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963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3BBF1880-6142-4F61-AF2D-75007B516856}">
          <cx:tx>
            <cx:txData>
              <cx:f>_xlchart.v1.1</cx:f>
              <cx:v>Count</cx:v>
            </cx:txData>
          </cx:tx>
          <cx:spPr>
            <a:ln w="6350">
              <a:solidFill>
                <a:sysClr val="windowText" lastClr="000000"/>
              </a:solidFill>
            </a:ln>
          </cx:spPr>
          <cx:dataPt idx="0">
            <cx:spPr>
              <a:solidFill>
                <a:srgbClr val="E7E6E6">
                  <a:lumMod val="50000"/>
                </a:srgbClr>
              </a:solidFill>
              <a:ln>
                <a:solidFill>
                  <a:sysClr val="windowText" lastClr="000000"/>
                </a:solidFill>
              </a:ln>
            </cx:spPr>
          </cx:dataPt>
          <cx:dataPt idx="4">
            <cx:spPr>
              <a:solidFill>
                <a:sysClr val="windowText" lastClr="000000">
                  <a:lumMod val="75000"/>
                  <a:lumOff val="25000"/>
                </a:sysClr>
              </a:solidFill>
              <a:ln>
                <a:solidFill>
                  <a:sysClr val="windowText" lastClr="000000"/>
                </a:solidFill>
              </a:ln>
            </cx:spPr>
          </cx:dataPt>
          <cx:dataPt idx="11">
            <cx:spPr>
              <a:solidFill>
                <a:sysClr val="windowText" lastClr="000000">
                  <a:lumMod val="50000"/>
                  <a:lumOff val="50000"/>
                </a:sysClr>
              </a:solidFill>
              <a:ln>
                <a:solidFill>
                  <a:sysClr val="windowText" lastClr="000000"/>
                </a:solidFill>
              </a:ln>
            </cx:spPr>
          </cx:dataPt>
          <cx:dataPt idx="16">
            <cx:spPr>
              <a:ln>
                <a:solidFill>
                  <a:sysClr val="windowText" lastClr="000000"/>
                </a:solidFill>
              </a:ln>
            </cx:spPr>
          </cx:dataPt>
          <cx:dataPt idx="21">
            <cx:spPr>
              <a:solidFill>
                <a:srgbClr val="E7E6E6"/>
              </a:solidFill>
              <a:ln>
                <a:solidFill>
                  <a:sysClr val="windowText" lastClr="000000"/>
                </a:solidFill>
              </a:ln>
            </cx:spPr>
          </cx:dataPt>
          <cx:dataLabels pos="ctr">
            <cx:txPr>
              <a:bodyPr spcFirstLastPara="1" vertOverflow="ellipsis" horzOverflow="overflow" wrap="square" lIns="0" tIns="0" rIns="0" bIns="0" anchor="ctr" anchorCtr="1"/>
              <a:lstStyle/>
              <a:p>
                <a:pPr algn="ctr" rtl="0">
                  <a:defRPr sz="1100">
                    <a:solidFill>
                      <a:sysClr val="windowText" lastClr="000000"/>
                    </a:solidFill>
                  </a:defRPr>
                </a:pPr>
                <a:endParaRPr lang="en-US" sz="1100" b="0" i="0" u="none" strike="noStrike" baseline="0">
                  <a:solidFill>
                    <a:sysClr val="windowText" lastClr="000000"/>
                  </a:solidFill>
                  <a:latin typeface="Calibri" panose="020F0502020204030204"/>
                </a:endParaRPr>
              </a:p>
            </cx:txPr>
            <cx:visibility seriesName="0" categoryName="1" value="0"/>
            <cx:dataLabel idx="0">
              <cx:txPr>
                <a:bodyPr spcFirstLastPara="1" vertOverflow="ellipsis" horzOverflow="overflow" wrap="square" lIns="0" tIns="0" rIns="0" bIns="0" anchor="ctr" anchorCtr="1"/>
                <a:lstStyle/>
                <a:p>
                  <a:pPr algn="ctr" rtl="0">
                    <a:defRPr sz="1600" b="1">
                      <a:solidFill>
                        <a:schemeClr val="bg1"/>
                      </a:solidFill>
                    </a:defRPr>
                  </a:pPr>
                  <a:r>
                    <a:rPr lang="en-US" sz="1600" b="1" i="0" u="none" strike="noStrike" baseline="0">
                      <a:solidFill>
                        <a:schemeClr val="bg1"/>
                      </a:solidFill>
                      <a:latin typeface="Calibri" panose="020F0502020204030204"/>
                    </a:rPr>
                    <a:t>1.1: Task Facilitated</a:t>
                  </a:r>
                </a:p>
              </cx:txPr>
            </cx:dataLabel>
            <cx:dataLabel idx="1">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Ranking</a:t>
                  </a:r>
                </a:p>
              </cx:txPr>
            </cx:dataLabel>
            <cx:dataLabel idx="2">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Criteria</a:t>
                  </a:r>
                </a:p>
              </cx:txPr>
            </cx:dataLabel>
            <cx:dataLabel idx="3">
              <cx:txPr>
                <a:bodyPr spcFirstLastPara="1" vertOverflow="ellipsis" horzOverflow="overflow" wrap="square" lIns="0" tIns="0" rIns="0" bIns="0" anchor="ctr" anchorCtr="1"/>
                <a:lstStyle/>
                <a:p>
                  <a:pPr algn="ctr" rtl="0">
                    <a:defRPr sz="1400">
                      <a:solidFill>
                        <a:schemeClr val="bg1"/>
                      </a:solidFill>
                    </a:defRPr>
                  </a:pPr>
                  <a:r>
                    <a:rPr lang="en-US" sz="1400" b="0" i="0" u="none" strike="noStrike" baseline="0">
                      <a:solidFill>
                        <a:schemeClr val="bg1"/>
                      </a:solidFill>
                      <a:latin typeface="Calibri" panose="020F0502020204030204"/>
                    </a:rPr>
                    <a:t>Formulation</a:t>
                  </a:r>
                </a:p>
              </cx:txPr>
            </cx:dataLabel>
            <cx:dataLabel idx="4">
              <cx:txPr>
                <a:bodyPr spcFirstLastPara="1" vertOverflow="ellipsis" horzOverflow="overflow" wrap="square" lIns="0" tIns="0" rIns="0" bIns="0" anchor="ctr" anchorCtr="1"/>
                <a:lstStyle/>
                <a:p>
                  <a:pPr algn="ctr" rtl="0">
                    <a:defRPr sz="1600" b="1">
                      <a:solidFill>
                        <a:schemeClr val="bg1"/>
                      </a:solidFill>
                    </a:defRPr>
                  </a:pPr>
                  <a:r>
                    <a:rPr lang="en-US" sz="1600" b="1" i="0" u="none" strike="noStrike" baseline="0">
                      <a:solidFill>
                        <a:schemeClr val="bg1"/>
                      </a:solidFill>
                      <a:latin typeface="Calibri" panose="020F0502020204030204"/>
                    </a:rPr>
                    <a:t>1.2: Output Format</a:t>
                  </a:r>
                </a:p>
              </cx:txPr>
            </cx:dataLabel>
            <cx:dataLabel idx="5">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Point Values</a:t>
                  </a:r>
                </a:p>
              </cx:txPr>
            </cx:dataLabel>
            <cx:dataLabel idx="6">
              <cx:txPr>
                <a:bodyPr spcFirstLastPara="1" vertOverflow="ellipsis" horzOverflow="overflow" wrap="square" lIns="0" tIns="0" rIns="0" bIns="0" anchor="ctr" anchorCtr="1"/>
                <a:lstStyle/>
                <a:p>
                  <a:pPr algn="ctr" rtl="0">
                    <a:defRPr sz="1400">
                      <a:solidFill>
                        <a:schemeClr val="bg1"/>
                      </a:solidFill>
                    </a:defRPr>
                  </a:pPr>
                  <a:r>
                    <a:rPr lang="en-US" sz="1400" b="0" i="0" u="none" strike="noStrike" baseline="0">
                      <a:solidFill>
                        <a:schemeClr val="bg1"/>
                      </a:solidFill>
                      <a:latin typeface="Calibri" panose="020F0502020204030204"/>
                    </a:rPr>
                    <a:t>Distribution</a:t>
                  </a:r>
                </a:p>
              </cx:txPr>
            </cx:dataLabel>
            <cx:dataLabel idx="8">
              <cx:txPr>
                <a:bodyPr spcFirstLastPara="1" vertOverflow="ellipsis" horzOverflow="overflow" wrap="square" lIns="0" tIns="0" rIns="0" bIns="0" anchor="ctr" anchorCtr="1"/>
                <a:lstStyle/>
                <a:p>
                  <a:pPr algn="ctr" rtl="0">
                    <a:defRPr sz="1600">
                      <a:solidFill>
                        <a:schemeClr val="bg1"/>
                      </a:solidFill>
                    </a:defRPr>
                  </a:pPr>
                  <a:r>
                    <a:rPr lang="en-US" sz="1600" b="0" i="0" u="none" strike="noStrike" baseline="0">
                      <a:solidFill>
                        <a:schemeClr val="bg1"/>
                      </a:solidFill>
                      <a:latin typeface="Calibri" panose="020F0502020204030204"/>
                    </a:rPr>
                    <a:t>Order</a:t>
                  </a:r>
                </a:p>
              </cx:txPr>
            </cx:dataLabel>
            <cx:dataLabel idx="11">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1.3: Ambiguity Presence</a:t>
                  </a:r>
                </a:p>
              </cx:txPr>
            </cx:dataLabel>
            <cx:dataLabel idx="12">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Option Ratings</a:t>
                  </a:r>
                </a:p>
              </cx:txPr>
            </cx:dataLabel>
            <cx:dataLabel idx="13">
              <cx:txPr>
                <a:bodyPr spcFirstLastPara="1" vertOverflow="ellipsis" horzOverflow="overflow" wrap="square" lIns="0" tIns="0" rIns="0" bIns="0" anchor="ctr" anchorCtr="1"/>
                <a:lstStyle/>
                <a:p>
                  <a:pPr algn="ctr" rtl="0">
                    <a:defRPr sz="1400"/>
                  </a:pPr>
                  <a:r>
                    <a:rPr lang="en-US" sz="1400" b="0" i="0" u="none" strike="noStrike" baseline="0">
                      <a:solidFill>
                        <a:sysClr val="windowText" lastClr="000000"/>
                      </a:solidFill>
                      <a:latin typeface="Calibri" panose="020F0502020204030204"/>
                    </a:rPr>
                    <a:t>Preference Model</a:t>
                  </a:r>
                </a:p>
              </cx:txPr>
            </cx:dataLabel>
            <cx:dataLabel idx="14">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Both</a:t>
                  </a:r>
                </a:p>
              </cx:txPr>
            </cx:dataLabel>
            <cx:dataLabel idx="15">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N/A</a:t>
                  </a:r>
                </a:p>
              </cx:txPr>
            </cx:dataLabel>
            <cx:dataLabel idx="16">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1.4: Relative Thresholds</a:t>
                  </a:r>
                </a:p>
              </cx:txPr>
            </cx:dataLabel>
            <cx:dataLabel idx="17">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Option Ratings</a:t>
                  </a:r>
                </a:p>
              </cx:txPr>
            </cx:dataLabel>
            <cx:dataLabel idx="18">
              <cx:txPr>
                <a:bodyPr spcFirstLastPara="1" vertOverflow="ellipsis" horzOverflow="overflow" wrap="square" lIns="0" tIns="0" rIns="0" bIns="0" anchor="ctr" anchorCtr="1"/>
                <a:lstStyle/>
                <a:p>
                  <a:pPr algn="ctr" rtl="0">
                    <a:defRPr sz="1400"/>
                  </a:pPr>
                  <a:r>
                    <a:rPr lang="en-US" sz="1400" b="0" i="0" u="none" strike="noStrike" baseline="0">
                      <a:solidFill>
                        <a:sysClr val="windowText" lastClr="000000"/>
                      </a:solidFill>
                      <a:latin typeface="Calibri" panose="020F0502020204030204"/>
                    </a:rPr>
                    <a:t>Criteria Influence</a:t>
                  </a:r>
                </a:p>
              </cx:txPr>
            </cx:dataLabel>
            <cx:dataLabel idx="19">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Both</a:t>
                  </a:r>
                </a:p>
              </cx:txPr>
            </cx:dataLabel>
            <cx:dataLabel idx="20">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N/A</a:t>
                  </a:r>
                </a:p>
              </cx:txPr>
            </cx:dataLabel>
            <cx:dataLabel idx="21">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panose="020F0502020204030204"/>
                    </a:rPr>
                    <a:t>1.5: Needed Resource</a:t>
                  </a:r>
                </a:p>
              </cx:txPr>
            </cx:dataLabel>
            <cx:dataLabel idx="22">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Light</a:t>
                  </a:r>
                </a:p>
              </cx:txPr>
            </cx:dataLabel>
            <cx:dataLabel idx="23">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Reasonable</a:t>
                  </a:r>
                </a:p>
              </cx:txPr>
            </cx:dataLabel>
            <cx:dataLabel idx="24">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panose="020F0502020204030204"/>
                    </a:rPr>
                    <a:t>Heavy</a:t>
                  </a:r>
                </a:p>
              </cx:txPr>
            </cx:dataLabel>
          </cx:dataLabels>
          <cx:dataId val="0"/>
        </cx:series>
      </cx:plotAreaRegion>
    </cx:plotArea>
  </cx:chart>
  <cx:spPr>
    <a:ln w="6350">
      <a:solidFill>
        <a:sysClr val="windowText" lastClr="000000"/>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rich>
          <a:bodyPr spcFirstLastPara="1" vertOverflow="ellipsis" horzOverflow="overflow" wrap="square" lIns="0" tIns="0" rIns="0" bIns="0" anchor="ctr" anchorCtr="1"/>
          <a:lstStyle/>
          <a:p>
            <a:pPr rtl="0">
              <a:defRPr sz="1600">
                <a:solidFill>
                  <a:sysClr val="windowText" lastClr="000000"/>
                </a:solidFill>
              </a:defRPr>
            </a:pPr>
            <a:r>
              <a:rPr lang="en-US" sz="1600" b="1" i="0" baseline="0">
                <a:solidFill>
                  <a:sysClr val="windowText" lastClr="000000"/>
                </a:solidFill>
                <a:effectLst/>
              </a:rPr>
              <a:t>Method Types Included by Problem Specification</a:t>
            </a:r>
            <a:endParaRPr lang="en-GB" sz="1600">
              <a:solidFill>
                <a:sysClr val="windowText" lastClr="000000"/>
              </a:solidFill>
              <a:effectLst/>
            </a:endParaRPr>
          </a:p>
        </cx:rich>
      </cx:tx>
    </cx:title>
    <cx:plotArea>
      <cx:plotAreaRegion>
        <cx:series layoutId="treemap" uniqueId="{E38DD21F-4574-48F9-8647-9318876710C3}">
          <cx:dataPt idx="0">
            <cx:spPr>
              <a:solidFill>
                <a:sysClr val="windowText" lastClr="000000"/>
              </a:solidFill>
              <a:ln w="6350">
                <a:solidFill>
                  <a:sysClr val="window" lastClr="FFFFFF"/>
                </a:solidFill>
              </a:ln>
            </cx:spPr>
          </cx:dataPt>
          <cx:dataPt idx="4">
            <cx:spPr>
              <a:solidFill>
                <a:sysClr val="windowText" lastClr="000000">
                  <a:lumMod val="75000"/>
                  <a:lumOff val="25000"/>
                </a:sysClr>
              </a:solidFill>
              <a:ln w="6350">
                <a:solidFill>
                  <a:sysClr val="window" lastClr="FFFFFF"/>
                </a:solidFill>
              </a:ln>
            </cx:spPr>
          </cx:dataPt>
          <cx:dataPt idx="11">
            <cx:spPr>
              <a:solidFill>
                <a:sysClr val="windowText" lastClr="000000">
                  <a:lumMod val="50000"/>
                  <a:lumOff val="50000"/>
                </a:sysClr>
              </a:solidFill>
              <a:ln w="6350">
                <a:solidFill>
                  <a:sysClr val="window" lastClr="FFFFFF"/>
                </a:solidFill>
              </a:ln>
            </cx:spPr>
          </cx:dataPt>
          <cx:dataPt idx="16">
            <cx:spPr>
              <a:solidFill>
                <a:sysClr val="window" lastClr="FFFFFF">
                  <a:lumMod val="65000"/>
                </a:sysClr>
              </a:solidFill>
              <a:ln w="6350">
                <a:solidFill>
                  <a:sysClr val="window" lastClr="FFFFFF"/>
                </a:solidFill>
              </a:ln>
            </cx:spPr>
          </cx:dataPt>
          <cx:dataPt idx="21">
            <cx:spPr>
              <a:solidFill>
                <a:srgbClr val="E7E6E6"/>
              </a:solidFill>
              <a:ln>
                <a:solidFill>
                  <a:sysClr val="window" lastClr="FFFFFF"/>
                </a:solidFill>
              </a:ln>
            </cx:spPr>
          </cx:dataPt>
          <cx:dataLabels pos="inEnd">
            <cx:txPr>
              <a:bodyPr vertOverflow="overflow" horzOverflow="overflow" wrap="square" lIns="0" tIns="0" rIns="0" bIns="0"/>
              <a:lstStyle/>
              <a:p>
                <a:pPr algn="ctr" rtl="0">
                  <a:defRPr sz="1400" b="0" i="0">
                    <a:solidFill>
                      <a:srgbClr val="FFFFFF"/>
                    </a:solidFill>
                    <a:latin typeface="Calibri" panose="020F0502020204030204" pitchFamily="34" charset="0"/>
                    <a:ea typeface="Calibri" panose="020F0502020204030204" pitchFamily="34" charset="0"/>
                    <a:cs typeface="Calibri" panose="020F0502020204030204" pitchFamily="34" charset="0"/>
                  </a:defRPr>
                </a:pPr>
                <a:endParaRPr lang="en-GB" sz="1400"/>
              </a:p>
            </cx:txPr>
            <cx:visibility seriesName="0" categoryName="1" value="0"/>
            <cx:dataLabel idx="11">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1.3: Ambiguity Presence</a:t>
                  </a:r>
                </a:p>
              </cx:txPr>
            </cx:dataLabel>
            <cx:dataLabel idx="12">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Option Ratings</a:t>
                  </a:r>
                </a:p>
              </cx:txPr>
            </cx:dataLabel>
            <cx:dataLabel idx="13">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Preference Model</a:t>
                  </a:r>
                </a:p>
              </cx:txPr>
            </cx:dataLabel>
            <cx:dataLabel idx="14">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Both</a:t>
                  </a:r>
                </a:p>
              </cx:txPr>
            </cx:dataLabel>
            <cx:dataLabel idx="15">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N/A</a:t>
                  </a:r>
                </a:p>
              </cx:txPr>
            </cx:dataLabel>
            <cx:dataLabel idx="16">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1.4: Relative Thresholds</a:t>
                  </a:r>
                </a:p>
              </cx:txPr>
            </cx:dataLabel>
            <cx:dataLabel idx="17">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Option Ratings</a:t>
                  </a:r>
                </a:p>
              </cx:txPr>
            </cx:dataLabel>
            <cx:dataLabel idx="18">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Criteria Influence</a:t>
                  </a:r>
                </a:p>
              </cx:txPr>
            </cx:dataLabel>
            <cx:dataLabel idx="19">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Both</a:t>
                  </a:r>
                </a:p>
              </cx:txPr>
            </cx:dataLabel>
            <cx:dataLabel idx="20">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N/A</a:t>
                  </a:r>
                </a:p>
              </cx:txPr>
            </cx:dataLabel>
            <cx:dataLabel idx="21">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1.5: Needed Resource</a:t>
                  </a:r>
                </a:p>
              </cx:txPr>
            </cx:dataLabel>
            <cx:dataLabel idx="22">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Light</a:t>
                  </a:r>
                </a:p>
              </cx:txPr>
            </cx:dataLabel>
            <cx:dataLabel idx="23">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Reasonable</a:t>
                  </a:r>
                </a:p>
              </cx:txPr>
            </cx:dataLabel>
            <cx:dataLabel idx="24">
              <cx:txPr>
                <a:bodyPr vertOverflow="overflow" horzOverflow="overflow" wrap="square" lIns="0" tIns="0" rIns="0" bIns="0"/>
                <a:lstStyle/>
                <a:p>
                  <a:pPr algn="ctr" rtl="0">
                    <a:defRPr>
                      <a:solidFill>
                        <a:sysClr val="windowText" lastClr="000000"/>
                      </a:solidFill>
                    </a:defRPr>
                  </a:pPr>
                  <a:r>
                    <a:rPr lang="en-GB" sz="1400">
                      <a:solidFill>
                        <a:sysClr val="windowText" lastClr="000000"/>
                      </a:solidFill>
                    </a:rPr>
                    <a:t>Heavy</a:t>
                  </a:r>
                </a:p>
              </cx:txPr>
            </cx:dataLabel>
          </cx:dataLabels>
          <cx:dataId val="0"/>
          <cx:layoutPr>
            <cx:parentLabelLayout val="overlapping"/>
          </cx:layoutPr>
        </cx:series>
      </cx:plotAreaRegion>
    </cx:plotArea>
  </cx:chart>
  <cx:spPr>
    <a:ln w="6350">
      <a:solidFill>
        <a:sysClr val="windowText" lastClr="000000"/>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 Id="rId3"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2317750</xdr:colOff>
      <xdr:row>2</xdr:row>
      <xdr:rowOff>511174</xdr:rowOff>
    </xdr:from>
    <xdr:to>
      <xdr:col>2</xdr:col>
      <xdr:colOff>4095750</xdr:colOff>
      <xdr:row>12</xdr:row>
      <xdr:rowOff>43529</xdr:rowOff>
    </xdr:to>
    <xdr:pic>
      <xdr:nvPicPr>
        <xdr:cNvPr id="2" name="Рисунок 3">
          <a:extLst>
            <a:ext uri="{FF2B5EF4-FFF2-40B4-BE49-F238E27FC236}">
              <a16:creationId xmlns:a16="http://schemas.microsoft.com/office/drawing/2014/main" id="{A127118F-EE07-4E2F-9FC2-43221DC2F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908049"/>
          <a:ext cx="1778000" cy="1754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1272603</xdr:colOff>
      <xdr:row>4</xdr:row>
      <xdr:rowOff>15008</xdr:rowOff>
    </xdr:from>
    <xdr:to>
      <xdr:col>9</xdr:col>
      <xdr:colOff>2536839</xdr:colOff>
      <xdr:row>4</xdr:row>
      <xdr:rowOff>1287390</xdr:rowOff>
    </xdr:to>
    <xdr:pic>
      <xdr:nvPicPr>
        <xdr:cNvPr id="4" name="Picture 3">
          <a:extLst>
            <a:ext uri="{FF2B5EF4-FFF2-40B4-BE49-F238E27FC236}">
              <a16:creationId xmlns:a16="http://schemas.microsoft.com/office/drawing/2014/main" id="{A43EFD7C-30D7-E187-7FE9-9A6CA3697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5103" y="215033"/>
          <a:ext cx="1264236" cy="1272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985020</xdr:colOff>
      <xdr:row>5</xdr:row>
      <xdr:rowOff>38103</xdr:rowOff>
    </xdr:from>
    <xdr:to>
      <xdr:col>9</xdr:col>
      <xdr:colOff>3069358</xdr:colOff>
      <xdr:row>5</xdr:row>
      <xdr:rowOff>467722</xdr:rowOff>
    </xdr:to>
    <xdr:pic>
      <xdr:nvPicPr>
        <xdr:cNvPr id="2" name="Picture 1">
          <a:extLst>
            <a:ext uri="{FF2B5EF4-FFF2-40B4-BE49-F238E27FC236}">
              <a16:creationId xmlns:a16="http://schemas.microsoft.com/office/drawing/2014/main" id="{3DBFA560-1F84-3C03-4588-557230CBC3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77520" y="1538291"/>
          <a:ext cx="2084338" cy="4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87152</xdr:colOff>
      <xdr:row>6</xdr:row>
      <xdr:rowOff>199159</xdr:rowOff>
    </xdr:from>
    <xdr:to>
      <xdr:col>9</xdr:col>
      <xdr:colOff>3039152</xdr:colOff>
      <xdr:row>6</xdr:row>
      <xdr:rowOff>1277053</xdr:rowOff>
    </xdr:to>
    <xdr:pic>
      <xdr:nvPicPr>
        <xdr:cNvPr id="3" name="Picture 2">
          <a:extLst>
            <a:ext uri="{FF2B5EF4-FFF2-40B4-BE49-F238E27FC236}">
              <a16:creationId xmlns:a16="http://schemas.microsoft.com/office/drawing/2014/main" id="{2AF08113-D180-A12C-D778-8E281C53FD16}"/>
            </a:ext>
          </a:extLst>
        </xdr:cNvPr>
        <xdr:cNvPicPr>
          <a:picLocks noChangeAspect="1"/>
        </xdr:cNvPicPr>
      </xdr:nvPicPr>
      <xdr:blipFill>
        <a:blip xmlns:r="http://schemas.openxmlformats.org/officeDocument/2006/relationships" r:embed="rId3"/>
        <a:stretch>
          <a:fillRect/>
        </a:stretch>
      </xdr:blipFill>
      <xdr:spPr>
        <a:xfrm>
          <a:off x="16279652" y="2187503"/>
          <a:ext cx="2952000" cy="1077894"/>
        </a:xfrm>
        <a:prstGeom prst="rect">
          <a:avLst/>
        </a:prstGeom>
      </xdr:spPr>
    </xdr:pic>
    <xdr:clientData/>
  </xdr:twoCellAnchor>
  <xdr:twoCellAnchor editAs="oneCell">
    <xdr:from>
      <xdr:col>9</xdr:col>
      <xdr:colOff>80168</xdr:colOff>
      <xdr:row>8</xdr:row>
      <xdr:rowOff>230191</xdr:rowOff>
    </xdr:from>
    <xdr:to>
      <xdr:col>9</xdr:col>
      <xdr:colOff>3032168</xdr:colOff>
      <xdr:row>8</xdr:row>
      <xdr:rowOff>1546025</xdr:rowOff>
    </xdr:to>
    <xdr:pic>
      <xdr:nvPicPr>
        <xdr:cNvPr id="7" name="Picture 6">
          <a:extLst>
            <a:ext uri="{FF2B5EF4-FFF2-40B4-BE49-F238E27FC236}">
              <a16:creationId xmlns:a16="http://schemas.microsoft.com/office/drawing/2014/main" id="{58117AC9-5F57-BD2C-BCE8-2B2DF45BA3D4}"/>
            </a:ext>
          </a:extLst>
        </xdr:cNvPr>
        <xdr:cNvPicPr>
          <a:picLocks noChangeAspect="1"/>
        </xdr:cNvPicPr>
      </xdr:nvPicPr>
      <xdr:blipFill>
        <a:blip xmlns:r="http://schemas.openxmlformats.org/officeDocument/2006/relationships" r:embed="rId4"/>
        <a:stretch>
          <a:fillRect/>
        </a:stretch>
      </xdr:blipFill>
      <xdr:spPr>
        <a:xfrm>
          <a:off x="16272668" y="3837785"/>
          <a:ext cx="2952000" cy="1315834"/>
        </a:xfrm>
        <a:prstGeom prst="rect">
          <a:avLst/>
        </a:prstGeom>
      </xdr:spPr>
    </xdr:pic>
    <xdr:clientData/>
  </xdr:twoCellAnchor>
  <xdr:twoCellAnchor editAs="oneCell">
    <xdr:from>
      <xdr:col>9</xdr:col>
      <xdr:colOff>769142</xdr:colOff>
      <xdr:row>10</xdr:row>
      <xdr:rowOff>390525</xdr:rowOff>
    </xdr:from>
    <xdr:to>
      <xdr:col>9</xdr:col>
      <xdr:colOff>2283828</xdr:colOff>
      <xdr:row>10</xdr:row>
      <xdr:rowOff>1743264</xdr:rowOff>
    </xdr:to>
    <xdr:pic>
      <xdr:nvPicPr>
        <xdr:cNvPr id="9" name="Picture 8">
          <a:extLst>
            <a:ext uri="{FF2B5EF4-FFF2-40B4-BE49-F238E27FC236}">
              <a16:creationId xmlns:a16="http://schemas.microsoft.com/office/drawing/2014/main" id="{0FFBE8E1-16CF-8D39-8BD5-796E40127F9C}"/>
            </a:ext>
          </a:extLst>
        </xdr:cNvPr>
        <xdr:cNvPicPr>
          <a:picLocks noChangeAspect="1"/>
        </xdr:cNvPicPr>
      </xdr:nvPicPr>
      <xdr:blipFill>
        <a:blip xmlns:r="http://schemas.openxmlformats.org/officeDocument/2006/relationships" r:embed="rId5"/>
        <a:stretch>
          <a:fillRect/>
        </a:stretch>
      </xdr:blipFill>
      <xdr:spPr>
        <a:xfrm>
          <a:off x="16961642" y="6426994"/>
          <a:ext cx="1514686" cy="1352739"/>
        </a:xfrm>
        <a:prstGeom prst="rect">
          <a:avLst/>
        </a:prstGeom>
      </xdr:spPr>
    </xdr:pic>
    <xdr:clientData/>
  </xdr:twoCellAnchor>
  <xdr:twoCellAnchor editAs="oneCell">
    <xdr:from>
      <xdr:col>9</xdr:col>
      <xdr:colOff>81609</xdr:colOff>
      <xdr:row>12</xdr:row>
      <xdr:rowOff>228384</xdr:rowOff>
    </xdr:from>
    <xdr:to>
      <xdr:col>9</xdr:col>
      <xdr:colOff>3033609</xdr:colOff>
      <xdr:row>12</xdr:row>
      <xdr:rowOff>1586765</xdr:rowOff>
    </xdr:to>
    <xdr:pic>
      <xdr:nvPicPr>
        <xdr:cNvPr id="12" name="Picture 11">
          <a:extLst>
            <a:ext uri="{FF2B5EF4-FFF2-40B4-BE49-F238E27FC236}">
              <a16:creationId xmlns:a16="http://schemas.microsoft.com/office/drawing/2014/main" id="{4A90814B-705F-2633-3E81-34F91CC261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74109" y="9015197"/>
          <a:ext cx="2952000" cy="1358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838854</xdr:colOff>
      <xdr:row>14</xdr:row>
      <xdr:rowOff>180790</xdr:rowOff>
    </xdr:from>
    <xdr:to>
      <xdr:col>9</xdr:col>
      <xdr:colOff>2104938</xdr:colOff>
      <xdr:row>14</xdr:row>
      <xdr:rowOff>1116790</xdr:rowOff>
    </xdr:to>
    <xdr:pic>
      <xdr:nvPicPr>
        <xdr:cNvPr id="5" name="Picture 4">
          <a:extLst>
            <a:ext uri="{FF2B5EF4-FFF2-40B4-BE49-F238E27FC236}">
              <a16:creationId xmlns:a16="http://schemas.microsoft.com/office/drawing/2014/main" id="{29B79C5F-224D-C8B1-A451-7FAF8A5C8E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031354" y="11777478"/>
          <a:ext cx="1266084" cy="9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515218</xdr:colOff>
      <xdr:row>13</xdr:row>
      <xdr:rowOff>205653</xdr:rowOff>
    </xdr:from>
    <xdr:to>
      <xdr:col>9</xdr:col>
      <xdr:colOff>2531218</xdr:colOff>
      <xdr:row>13</xdr:row>
      <xdr:rowOff>1152731</xdr:rowOff>
    </xdr:to>
    <xdr:pic>
      <xdr:nvPicPr>
        <xdr:cNvPr id="6" name="Picture 5">
          <a:extLst>
            <a:ext uri="{FF2B5EF4-FFF2-40B4-BE49-F238E27FC236}">
              <a16:creationId xmlns:a16="http://schemas.microsoft.com/office/drawing/2014/main" id="{6BD2559C-75C5-4B7B-D930-FDA10311DC9B}"/>
            </a:ext>
          </a:extLst>
        </xdr:cNvPr>
        <xdr:cNvPicPr>
          <a:picLocks noChangeAspect="1"/>
        </xdr:cNvPicPr>
      </xdr:nvPicPr>
      <xdr:blipFill>
        <a:blip xmlns:r="http://schemas.openxmlformats.org/officeDocument/2006/relationships" r:embed="rId8"/>
        <a:stretch>
          <a:fillRect/>
        </a:stretch>
      </xdr:blipFill>
      <xdr:spPr>
        <a:xfrm>
          <a:off x="16707718" y="10611716"/>
          <a:ext cx="2016000" cy="947078"/>
        </a:xfrm>
        <a:prstGeom prst="rect">
          <a:avLst/>
        </a:prstGeom>
      </xdr:spPr>
    </xdr:pic>
    <xdr:clientData/>
  </xdr:twoCellAnchor>
  <xdr:twoCellAnchor editAs="oneCell">
    <xdr:from>
      <xdr:col>9</xdr:col>
      <xdr:colOff>69705</xdr:colOff>
      <xdr:row>17</xdr:row>
      <xdr:rowOff>883228</xdr:rowOff>
    </xdr:from>
    <xdr:to>
      <xdr:col>9</xdr:col>
      <xdr:colOff>3021705</xdr:colOff>
      <xdr:row>17</xdr:row>
      <xdr:rowOff>1342920</xdr:rowOff>
    </xdr:to>
    <xdr:pic>
      <xdr:nvPicPr>
        <xdr:cNvPr id="10" name="Picture 9">
          <a:extLst>
            <a:ext uri="{FF2B5EF4-FFF2-40B4-BE49-F238E27FC236}">
              <a16:creationId xmlns:a16="http://schemas.microsoft.com/office/drawing/2014/main" id="{184D5FCB-3F84-5156-3477-1AE38CACABFD}"/>
            </a:ext>
          </a:extLst>
        </xdr:cNvPr>
        <xdr:cNvPicPr>
          <a:picLocks noChangeAspect="1"/>
        </xdr:cNvPicPr>
      </xdr:nvPicPr>
      <xdr:blipFill>
        <a:blip xmlns:r="http://schemas.openxmlformats.org/officeDocument/2006/relationships" r:embed="rId9"/>
        <a:stretch>
          <a:fillRect/>
        </a:stretch>
      </xdr:blipFill>
      <xdr:spPr>
        <a:xfrm>
          <a:off x="16262205" y="14122978"/>
          <a:ext cx="2952000" cy="459692"/>
        </a:xfrm>
        <a:prstGeom prst="rect">
          <a:avLst/>
        </a:prstGeom>
      </xdr:spPr>
    </xdr:pic>
    <xdr:clientData/>
  </xdr:twoCellAnchor>
  <xdr:twoCellAnchor editAs="oneCell">
    <xdr:from>
      <xdr:col>9</xdr:col>
      <xdr:colOff>725196</xdr:colOff>
      <xdr:row>18</xdr:row>
      <xdr:rowOff>173182</xdr:rowOff>
    </xdr:from>
    <xdr:to>
      <xdr:col>9</xdr:col>
      <xdr:colOff>2345196</xdr:colOff>
      <xdr:row>18</xdr:row>
      <xdr:rowOff>1612015</xdr:rowOff>
    </xdr:to>
    <xdr:pic>
      <xdr:nvPicPr>
        <xdr:cNvPr id="11" name="Picture 10">
          <a:extLst>
            <a:ext uri="{FF2B5EF4-FFF2-40B4-BE49-F238E27FC236}">
              <a16:creationId xmlns:a16="http://schemas.microsoft.com/office/drawing/2014/main" id="{2E5F2D13-48A2-DCBF-821F-F8BC5694A73E}"/>
            </a:ext>
          </a:extLst>
        </xdr:cNvPr>
        <xdr:cNvPicPr>
          <a:picLocks noChangeAspect="1"/>
        </xdr:cNvPicPr>
      </xdr:nvPicPr>
      <xdr:blipFill>
        <a:blip xmlns:r="http://schemas.openxmlformats.org/officeDocument/2006/relationships" r:embed="rId10"/>
        <a:stretch>
          <a:fillRect/>
        </a:stretch>
      </xdr:blipFill>
      <xdr:spPr>
        <a:xfrm>
          <a:off x="16917696" y="15413182"/>
          <a:ext cx="1620000" cy="1438833"/>
        </a:xfrm>
        <a:prstGeom prst="rect">
          <a:avLst/>
        </a:prstGeom>
      </xdr:spPr>
    </xdr:pic>
    <xdr:clientData/>
  </xdr:twoCellAnchor>
  <xdr:twoCellAnchor editAs="oneCell">
    <xdr:from>
      <xdr:col>9</xdr:col>
      <xdr:colOff>83343</xdr:colOff>
      <xdr:row>24</xdr:row>
      <xdr:rowOff>631030</xdr:rowOff>
    </xdr:from>
    <xdr:to>
      <xdr:col>9</xdr:col>
      <xdr:colOff>3035343</xdr:colOff>
      <xdr:row>24</xdr:row>
      <xdr:rowOff>1605387</xdr:rowOff>
    </xdr:to>
    <xdr:pic>
      <xdr:nvPicPr>
        <xdr:cNvPr id="13" name="Picture 12">
          <a:extLst>
            <a:ext uri="{FF2B5EF4-FFF2-40B4-BE49-F238E27FC236}">
              <a16:creationId xmlns:a16="http://schemas.microsoft.com/office/drawing/2014/main" id="{070D52C2-577B-8784-7EBE-001C711DBFA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275843" y="21419343"/>
          <a:ext cx="2952000" cy="97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85722</xdr:colOff>
      <xdr:row>27</xdr:row>
      <xdr:rowOff>250028</xdr:rowOff>
    </xdr:from>
    <xdr:to>
      <xdr:col>9</xdr:col>
      <xdr:colOff>3037722</xdr:colOff>
      <xdr:row>27</xdr:row>
      <xdr:rowOff>1047004</xdr:rowOff>
    </xdr:to>
    <xdr:pic>
      <xdr:nvPicPr>
        <xdr:cNvPr id="14" name="Picture 13">
          <a:extLst>
            <a:ext uri="{FF2B5EF4-FFF2-40B4-BE49-F238E27FC236}">
              <a16:creationId xmlns:a16="http://schemas.microsoft.com/office/drawing/2014/main" id="{6020D44B-CEEE-EA36-714D-948B2BB5C493}"/>
            </a:ext>
          </a:extLst>
        </xdr:cNvPr>
        <xdr:cNvPicPr>
          <a:picLocks noChangeAspect="1"/>
        </xdr:cNvPicPr>
      </xdr:nvPicPr>
      <xdr:blipFill>
        <a:blip xmlns:r="http://schemas.openxmlformats.org/officeDocument/2006/relationships" r:embed="rId12"/>
        <a:stretch>
          <a:fillRect/>
        </a:stretch>
      </xdr:blipFill>
      <xdr:spPr>
        <a:xfrm>
          <a:off x="16278222" y="25657966"/>
          <a:ext cx="2952000" cy="796976"/>
        </a:xfrm>
        <a:prstGeom prst="rect">
          <a:avLst/>
        </a:prstGeom>
      </xdr:spPr>
    </xdr:pic>
    <xdr:clientData/>
  </xdr:twoCellAnchor>
  <xdr:twoCellAnchor editAs="oneCell">
    <xdr:from>
      <xdr:col>9</xdr:col>
      <xdr:colOff>559589</xdr:colOff>
      <xdr:row>28</xdr:row>
      <xdr:rowOff>273857</xdr:rowOff>
    </xdr:from>
    <xdr:to>
      <xdr:col>9</xdr:col>
      <xdr:colOff>2431589</xdr:colOff>
      <xdr:row>28</xdr:row>
      <xdr:rowOff>470265</xdr:rowOff>
    </xdr:to>
    <xdr:pic>
      <xdr:nvPicPr>
        <xdr:cNvPr id="15" name="Picture 14">
          <a:extLst>
            <a:ext uri="{FF2B5EF4-FFF2-40B4-BE49-F238E27FC236}">
              <a16:creationId xmlns:a16="http://schemas.microsoft.com/office/drawing/2014/main" id="{6FE790E3-1996-60AE-C8E6-E2082E7A564D}"/>
            </a:ext>
          </a:extLst>
        </xdr:cNvPr>
        <xdr:cNvPicPr>
          <a:picLocks noChangeAspect="1"/>
        </xdr:cNvPicPr>
      </xdr:nvPicPr>
      <xdr:blipFill>
        <a:blip xmlns:r="http://schemas.openxmlformats.org/officeDocument/2006/relationships" r:embed="rId13"/>
        <a:stretch>
          <a:fillRect/>
        </a:stretch>
      </xdr:blipFill>
      <xdr:spPr>
        <a:xfrm>
          <a:off x="16752089" y="26920045"/>
          <a:ext cx="1872000" cy="196408"/>
        </a:xfrm>
        <a:prstGeom prst="rect">
          <a:avLst/>
        </a:prstGeom>
      </xdr:spPr>
    </xdr:pic>
    <xdr:clientData/>
  </xdr:twoCellAnchor>
  <xdr:twoCellAnchor editAs="oneCell">
    <xdr:from>
      <xdr:col>9</xdr:col>
      <xdr:colOff>202409</xdr:colOff>
      <xdr:row>29</xdr:row>
      <xdr:rowOff>226216</xdr:rowOff>
    </xdr:from>
    <xdr:to>
      <xdr:col>9</xdr:col>
      <xdr:colOff>2840285</xdr:colOff>
      <xdr:row>29</xdr:row>
      <xdr:rowOff>946216</xdr:rowOff>
    </xdr:to>
    <xdr:pic>
      <xdr:nvPicPr>
        <xdr:cNvPr id="16" name="Picture 15">
          <a:extLst>
            <a:ext uri="{FF2B5EF4-FFF2-40B4-BE49-F238E27FC236}">
              <a16:creationId xmlns:a16="http://schemas.microsoft.com/office/drawing/2014/main" id="{31D6380B-BA92-AF08-7183-3DAF7E77C120}"/>
            </a:ext>
          </a:extLst>
        </xdr:cNvPr>
        <xdr:cNvPicPr>
          <a:picLocks noChangeAspect="1"/>
        </xdr:cNvPicPr>
      </xdr:nvPicPr>
      <xdr:blipFill>
        <a:blip xmlns:r="http://schemas.openxmlformats.org/officeDocument/2006/relationships" r:embed="rId14"/>
        <a:stretch>
          <a:fillRect/>
        </a:stretch>
      </xdr:blipFill>
      <xdr:spPr>
        <a:xfrm>
          <a:off x="16394909" y="27348654"/>
          <a:ext cx="2637876" cy="720000"/>
        </a:xfrm>
        <a:prstGeom prst="rect">
          <a:avLst/>
        </a:prstGeom>
      </xdr:spPr>
    </xdr:pic>
    <xdr:clientData/>
  </xdr:twoCellAnchor>
  <xdr:twoCellAnchor editAs="oneCell">
    <xdr:from>
      <xdr:col>9</xdr:col>
      <xdr:colOff>88109</xdr:colOff>
      <xdr:row>30</xdr:row>
      <xdr:rowOff>195259</xdr:rowOff>
    </xdr:from>
    <xdr:to>
      <xdr:col>9</xdr:col>
      <xdr:colOff>3040109</xdr:colOff>
      <xdr:row>30</xdr:row>
      <xdr:rowOff>1117429</xdr:rowOff>
    </xdr:to>
    <xdr:pic>
      <xdr:nvPicPr>
        <xdr:cNvPr id="17" name="Picture 16">
          <a:extLst>
            <a:ext uri="{FF2B5EF4-FFF2-40B4-BE49-F238E27FC236}">
              <a16:creationId xmlns:a16="http://schemas.microsoft.com/office/drawing/2014/main" id="{2E27BC01-5C5A-486E-9F2D-46F7852A9FD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280609" y="28294009"/>
          <a:ext cx="2952000" cy="922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702467</xdr:colOff>
      <xdr:row>26</xdr:row>
      <xdr:rowOff>357191</xdr:rowOff>
    </xdr:from>
    <xdr:to>
      <xdr:col>9</xdr:col>
      <xdr:colOff>2322467</xdr:colOff>
      <xdr:row>26</xdr:row>
      <xdr:rowOff>783500</xdr:rowOff>
    </xdr:to>
    <xdr:pic>
      <xdr:nvPicPr>
        <xdr:cNvPr id="18" name="Picture 17">
          <a:extLst>
            <a:ext uri="{FF2B5EF4-FFF2-40B4-BE49-F238E27FC236}">
              <a16:creationId xmlns:a16="http://schemas.microsoft.com/office/drawing/2014/main" id="{F963AD98-901D-D855-AF54-BB94C77CDE33}"/>
            </a:ext>
          </a:extLst>
        </xdr:cNvPr>
        <xdr:cNvPicPr>
          <a:picLocks noChangeAspect="1"/>
        </xdr:cNvPicPr>
      </xdr:nvPicPr>
      <xdr:blipFill>
        <a:blip xmlns:r="http://schemas.openxmlformats.org/officeDocument/2006/relationships" r:embed="rId16"/>
        <a:stretch>
          <a:fillRect/>
        </a:stretch>
      </xdr:blipFill>
      <xdr:spPr>
        <a:xfrm>
          <a:off x="16894967" y="24955504"/>
          <a:ext cx="1620000" cy="426309"/>
        </a:xfrm>
        <a:prstGeom prst="rect">
          <a:avLst/>
        </a:prstGeom>
      </xdr:spPr>
    </xdr:pic>
    <xdr:clientData/>
  </xdr:twoCellAnchor>
  <xdr:twoCellAnchor editAs="oneCell">
    <xdr:from>
      <xdr:col>9</xdr:col>
      <xdr:colOff>88104</xdr:colOff>
      <xdr:row>34</xdr:row>
      <xdr:rowOff>511965</xdr:rowOff>
    </xdr:from>
    <xdr:to>
      <xdr:col>9</xdr:col>
      <xdr:colOff>3040104</xdr:colOff>
      <xdr:row>34</xdr:row>
      <xdr:rowOff>1425117</xdr:rowOff>
    </xdr:to>
    <xdr:pic>
      <xdr:nvPicPr>
        <xdr:cNvPr id="20" name="Picture 19">
          <a:extLst>
            <a:ext uri="{FF2B5EF4-FFF2-40B4-BE49-F238E27FC236}">
              <a16:creationId xmlns:a16="http://schemas.microsoft.com/office/drawing/2014/main" id="{F521A024-6C37-D930-2415-768E471CB91E}"/>
            </a:ext>
          </a:extLst>
        </xdr:cNvPr>
        <xdr:cNvPicPr>
          <a:picLocks noChangeAspect="1"/>
        </xdr:cNvPicPr>
      </xdr:nvPicPr>
      <xdr:blipFill>
        <a:blip xmlns:r="http://schemas.openxmlformats.org/officeDocument/2006/relationships" r:embed="rId17"/>
        <a:stretch>
          <a:fillRect/>
        </a:stretch>
      </xdr:blipFill>
      <xdr:spPr>
        <a:xfrm>
          <a:off x="16280604" y="30872903"/>
          <a:ext cx="2952000" cy="913152"/>
        </a:xfrm>
        <a:prstGeom prst="rect">
          <a:avLst/>
        </a:prstGeom>
      </xdr:spPr>
    </xdr:pic>
    <xdr:clientData/>
  </xdr:twoCellAnchor>
  <xdr:twoCellAnchor editAs="oneCell">
    <xdr:from>
      <xdr:col>9</xdr:col>
      <xdr:colOff>133347</xdr:colOff>
      <xdr:row>35</xdr:row>
      <xdr:rowOff>178594</xdr:rowOff>
    </xdr:from>
    <xdr:to>
      <xdr:col>9</xdr:col>
      <xdr:colOff>3013347</xdr:colOff>
      <xdr:row>35</xdr:row>
      <xdr:rowOff>960816</xdr:rowOff>
    </xdr:to>
    <xdr:pic>
      <xdr:nvPicPr>
        <xdr:cNvPr id="21" name="Picture 20">
          <a:extLst>
            <a:ext uri="{FF2B5EF4-FFF2-40B4-BE49-F238E27FC236}">
              <a16:creationId xmlns:a16="http://schemas.microsoft.com/office/drawing/2014/main" id="{164FEC95-5C7D-9632-9E80-1F424119A049}"/>
            </a:ext>
          </a:extLst>
        </xdr:cNvPr>
        <xdr:cNvPicPr>
          <a:picLocks noChangeAspect="1"/>
        </xdr:cNvPicPr>
      </xdr:nvPicPr>
      <xdr:blipFill>
        <a:blip xmlns:r="http://schemas.openxmlformats.org/officeDocument/2006/relationships" r:embed="rId18"/>
        <a:stretch>
          <a:fillRect/>
        </a:stretch>
      </xdr:blipFill>
      <xdr:spPr>
        <a:xfrm>
          <a:off x="16325847" y="32039719"/>
          <a:ext cx="2880000" cy="782222"/>
        </a:xfrm>
        <a:prstGeom prst="rect">
          <a:avLst/>
        </a:prstGeom>
      </xdr:spPr>
    </xdr:pic>
    <xdr:clientData/>
  </xdr:twoCellAnchor>
  <xdr:twoCellAnchor editAs="oneCell">
    <xdr:from>
      <xdr:col>9</xdr:col>
      <xdr:colOff>78580</xdr:colOff>
      <xdr:row>38</xdr:row>
      <xdr:rowOff>209551</xdr:rowOff>
    </xdr:from>
    <xdr:to>
      <xdr:col>9</xdr:col>
      <xdr:colOff>3030580</xdr:colOff>
      <xdr:row>38</xdr:row>
      <xdr:rowOff>461380</xdr:rowOff>
    </xdr:to>
    <xdr:pic>
      <xdr:nvPicPr>
        <xdr:cNvPr id="22" name="Picture 21">
          <a:extLst>
            <a:ext uri="{FF2B5EF4-FFF2-40B4-BE49-F238E27FC236}">
              <a16:creationId xmlns:a16="http://schemas.microsoft.com/office/drawing/2014/main" id="{74B3879F-20BC-985B-2E5B-F8903B63F134}"/>
            </a:ext>
          </a:extLst>
        </xdr:cNvPr>
        <xdr:cNvPicPr>
          <a:picLocks noChangeAspect="1"/>
        </xdr:cNvPicPr>
      </xdr:nvPicPr>
      <xdr:blipFill>
        <a:blip xmlns:r="http://schemas.openxmlformats.org/officeDocument/2006/relationships" r:embed="rId19"/>
        <a:stretch>
          <a:fillRect/>
        </a:stretch>
      </xdr:blipFill>
      <xdr:spPr>
        <a:xfrm>
          <a:off x="16271080" y="34047114"/>
          <a:ext cx="2952000" cy="251829"/>
        </a:xfrm>
        <a:prstGeom prst="rect">
          <a:avLst/>
        </a:prstGeom>
      </xdr:spPr>
    </xdr:pic>
    <xdr:clientData/>
  </xdr:twoCellAnchor>
  <xdr:twoCellAnchor editAs="oneCell">
    <xdr:from>
      <xdr:col>9</xdr:col>
      <xdr:colOff>83342</xdr:colOff>
      <xdr:row>40</xdr:row>
      <xdr:rowOff>202405</xdr:rowOff>
    </xdr:from>
    <xdr:to>
      <xdr:col>9</xdr:col>
      <xdr:colOff>3035342</xdr:colOff>
      <xdr:row>40</xdr:row>
      <xdr:rowOff>1240568</xdr:rowOff>
    </xdr:to>
    <xdr:pic>
      <xdr:nvPicPr>
        <xdr:cNvPr id="24" name="Picture 23">
          <a:extLst>
            <a:ext uri="{FF2B5EF4-FFF2-40B4-BE49-F238E27FC236}">
              <a16:creationId xmlns:a16="http://schemas.microsoft.com/office/drawing/2014/main" id="{723D72EE-5E84-CD2A-F090-33103B00AECF}"/>
            </a:ext>
          </a:extLst>
        </xdr:cNvPr>
        <xdr:cNvPicPr>
          <a:picLocks noChangeAspect="1"/>
        </xdr:cNvPicPr>
      </xdr:nvPicPr>
      <xdr:blipFill>
        <a:blip xmlns:r="http://schemas.openxmlformats.org/officeDocument/2006/relationships" r:embed="rId20"/>
        <a:stretch>
          <a:fillRect/>
        </a:stretch>
      </xdr:blipFill>
      <xdr:spPr>
        <a:xfrm>
          <a:off x="16275842" y="35016280"/>
          <a:ext cx="2952000" cy="1038163"/>
        </a:xfrm>
        <a:prstGeom prst="rect">
          <a:avLst/>
        </a:prstGeom>
      </xdr:spPr>
    </xdr:pic>
    <xdr:clientData/>
  </xdr:twoCellAnchor>
  <xdr:twoCellAnchor editAs="oneCell">
    <xdr:from>
      <xdr:col>9</xdr:col>
      <xdr:colOff>142872</xdr:colOff>
      <xdr:row>41</xdr:row>
      <xdr:rowOff>154780</xdr:rowOff>
    </xdr:from>
    <xdr:to>
      <xdr:col>9</xdr:col>
      <xdr:colOff>2986872</xdr:colOff>
      <xdr:row>41</xdr:row>
      <xdr:rowOff>2094533</xdr:rowOff>
    </xdr:to>
    <xdr:pic>
      <xdr:nvPicPr>
        <xdr:cNvPr id="25" name="Picture 24">
          <a:extLst>
            <a:ext uri="{FF2B5EF4-FFF2-40B4-BE49-F238E27FC236}">
              <a16:creationId xmlns:a16="http://schemas.microsoft.com/office/drawing/2014/main" id="{186B32DA-2804-5905-BF33-4FA23D5015E6}"/>
            </a:ext>
          </a:extLst>
        </xdr:cNvPr>
        <xdr:cNvPicPr>
          <a:picLocks noChangeAspect="1"/>
        </xdr:cNvPicPr>
      </xdr:nvPicPr>
      <xdr:blipFill>
        <a:blip xmlns:r="http://schemas.openxmlformats.org/officeDocument/2006/relationships" r:embed="rId21"/>
        <a:stretch>
          <a:fillRect/>
        </a:stretch>
      </xdr:blipFill>
      <xdr:spPr>
        <a:xfrm>
          <a:off x="16335372" y="36266436"/>
          <a:ext cx="2844000" cy="1939753"/>
        </a:xfrm>
        <a:prstGeom prst="rect">
          <a:avLst/>
        </a:prstGeom>
      </xdr:spPr>
    </xdr:pic>
    <xdr:clientData/>
  </xdr:twoCellAnchor>
  <xdr:twoCellAnchor editAs="oneCell">
    <xdr:from>
      <xdr:col>9</xdr:col>
      <xdr:colOff>83342</xdr:colOff>
      <xdr:row>42</xdr:row>
      <xdr:rowOff>238123</xdr:rowOff>
    </xdr:from>
    <xdr:to>
      <xdr:col>9</xdr:col>
      <xdr:colOff>3035342</xdr:colOff>
      <xdr:row>42</xdr:row>
      <xdr:rowOff>727840</xdr:rowOff>
    </xdr:to>
    <xdr:pic>
      <xdr:nvPicPr>
        <xdr:cNvPr id="27" name="Picture 26">
          <a:extLst>
            <a:ext uri="{FF2B5EF4-FFF2-40B4-BE49-F238E27FC236}">
              <a16:creationId xmlns:a16="http://schemas.microsoft.com/office/drawing/2014/main" id="{1177214C-63EB-DBA9-88A1-38661118D817}"/>
            </a:ext>
          </a:extLst>
        </xdr:cNvPr>
        <xdr:cNvPicPr>
          <a:picLocks noChangeAspect="1"/>
        </xdr:cNvPicPr>
      </xdr:nvPicPr>
      <xdr:blipFill>
        <a:blip xmlns:r="http://schemas.openxmlformats.org/officeDocument/2006/relationships" r:embed="rId22"/>
        <a:stretch>
          <a:fillRect/>
        </a:stretch>
      </xdr:blipFill>
      <xdr:spPr>
        <a:xfrm>
          <a:off x="16275842" y="39266811"/>
          <a:ext cx="2952000" cy="489717"/>
        </a:xfrm>
        <a:prstGeom prst="rect">
          <a:avLst/>
        </a:prstGeom>
      </xdr:spPr>
    </xdr:pic>
    <xdr:clientData/>
  </xdr:twoCellAnchor>
  <xdr:twoCellAnchor editAs="oneCell">
    <xdr:from>
      <xdr:col>9</xdr:col>
      <xdr:colOff>83343</xdr:colOff>
      <xdr:row>45</xdr:row>
      <xdr:rowOff>226214</xdr:rowOff>
    </xdr:from>
    <xdr:to>
      <xdr:col>9</xdr:col>
      <xdr:colOff>3035343</xdr:colOff>
      <xdr:row>45</xdr:row>
      <xdr:rowOff>1597954</xdr:rowOff>
    </xdr:to>
    <xdr:pic>
      <xdr:nvPicPr>
        <xdr:cNvPr id="28" name="Picture 27">
          <a:extLst>
            <a:ext uri="{FF2B5EF4-FFF2-40B4-BE49-F238E27FC236}">
              <a16:creationId xmlns:a16="http://schemas.microsoft.com/office/drawing/2014/main" id="{9536C7CB-61B1-C666-1D6B-6F78D559B8D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275843" y="40445527"/>
          <a:ext cx="2952000" cy="1364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xdr:colOff>
      <xdr:row>48</xdr:row>
      <xdr:rowOff>464343</xdr:rowOff>
    </xdr:from>
    <xdr:to>
      <xdr:col>10</xdr:col>
      <xdr:colOff>375</xdr:colOff>
      <xdr:row>48</xdr:row>
      <xdr:rowOff>1493933</xdr:rowOff>
    </xdr:to>
    <xdr:pic>
      <xdr:nvPicPr>
        <xdr:cNvPr id="19" name="Picture 18">
          <a:extLst>
            <a:ext uri="{FF2B5EF4-FFF2-40B4-BE49-F238E27FC236}">
              <a16:creationId xmlns:a16="http://schemas.microsoft.com/office/drawing/2014/main" id="{1A84CEFE-84E6-EBDF-6927-61378F0ED6AA}"/>
            </a:ext>
          </a:extLst>
        </xdr:cNvPr>
        <xdr:cNvPicPr>
          <a:picLocks noChangeAspect="1"/>
        </xdr:cNvPicPr>
      </xdr:nvPicPr>
      <xdr:blipFill>
        <a:blip xmlns:r="http://schemas.openxmlformats.org/officeDocument/2006/relationships" r:embed="rId24"/>
        <a:stretch>
          <a:fillRect/>
        </a:stretch>
      </xdr:blipFill>
      <xdr:spPr>
        <a:xfrm>
          <a:off x="16204406" y="43136343"/>
          <a:ext cx="3096000" cy="1022786"/>
        </a:xfrm>
        <a:prstGeom prst="rect">
          <a:avLst/>
        </a:prstGeom>
      </xdr:spPr>
    </xdr:pic>
    <xdr:clientData/>
  </xdr:twoCellAnchor>
  <xdr:twoCellAnchor editAs="oneCell">
    <xdr:from>
      <xdr:col>9</xdr:col>
      <xdr:colOff>631027</xdr:colOff>
      <xdr:row>49</xdr:row>
      <xdr:rowOff>202403</xdr:rowOff>
    </xdr:from>
    <xdr:to>
      <xdr:col>9</xdr:col>
      <xdr:colOff>2431027</xdr:colOff>
      <xdr:row>50</xdr:row>
      <xdr:rowOff>877</xdr:rowOff>
    </xdr:to>
    <xdr:pic>
      <xdr:nvPicPr>
        <xdr:cNvPr id="23" name="Picture 22">
          <a:extLst>
            <a:ext uri="{FF2B5EF4-FFF2-40B4-BE49-F238E27FC236}">
              <a16:creationId xmlns:a16="http://schemas.microsoft.com/office/drawing/2014/main" id="{CE2EB5F9-1616-3489-DAF0-2F37CE90306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823527" y="44910372"/>
          <a:ext cx="1800000" cy="132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47624</xdr:colOff>
      <xdr:row>54</xdr:row>
      <xdr:rowOff>488158</xdr:rowOff>
    </xdr:from>
    <xdr:to>
      <xdr:col>9</xdr:col>
      <xdr:colOff>3071624</xdr:colOff>
      <xdr:row>54</xdr:row>
      <xdr:rowOff>1266942</xdr:rowOff>
    </xdr:to>
    <xdr:pic>
      <xdr:nvPicPr>
        <xdr:cNvPr id="29" name="Picture 28">
          <a:extLst>
            <a:ext uri="{FF2B5EF4-FFF2-40B4-BE49-F238E27FC236}">
              <a16:creationId xmlns:a16="http://schemas.microsoft.com/office/drawing/2014/main" id="{BE5DE309-4492-164D-04A0-6DF530A04B7A}"/>
            </a:ext>
          </a:extLst>
        </xdr:cNvPr>
        <xdr:cNvPicPr>
          <a:picLocks noChangeAspect="1"/>
        </xdr:cNvPicPr>
      </xdr:nvPicPr>
      <xdr:blipFill>
        <a:blip xmlns:r="http://schemas.openxmlformats.org/officeDocument/2006/relationships" r:embed="rId26"/>
        <a:stretch>
          <a:fillRect/>
        </a:stretch>
      </xdr:blipFill>
      <xdr:spPr>
        <a:xfrm>
          <a:off x="16240124" y="55578377"/>
          <a:ext cx="3024000" cy="778784"/>
        </a:xfrm>
        <a:prstGeom prst="rect">
          <a:avLst/>
        </a:prstGeom>
      </xdr:spPr>
    </xdr:pic>
    <xdr:clientData/>
  </xdr:twoCellAnchor>
  <xdr:twoCellAnchor editAs="oneCell">
    <xdr:from>
      <xdr:col>9</xdr:col>
      <xdr:colOff>59531</xdr:colOff>
      <xdr:row>53</xdr:row>
      <xdr:rowOff>762005</xdr:rowOff>
    </xdr:from>
    <xdr:to>
      <xdr:col>9</xdr:col>
      <xdr:colOff>3083531</xdr:colOff>
      <xdr:row>53</xdr:row>
      <xdr:rowOff>1661180</xdr:rowOff>
    </xdr:to>
    <xdr:pic>
      <xdr:nvPicPr>
        <xdr:cNvPr id="30" name="Picture 29">
          <a:extLst>
            <a:ext uri="{FF2B5EF4-FFF2-40B4-BE49-F238E27FC236}">
              <a16:creationId xmlns:a16="http://schemas.microsoft.com/office/drawing/2014/main" id="{507B1F0D-FE37-CC98-BE6F-88907BBB7539}"/>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252031" y="52506568"/>
          <a:ext cx="3024000" cy="89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47623</xdr:colOff>
      <xdr:row>51</xdr:row>
      <xdr:rowOff>773906</xdr:rowOff>
    </xdr:from>
    <xdr:to>
      <xdr:col>9</xdr:col>
      <xdr:colOff>3071623</xdr:colOff>
      <xdr:row>51</xdr:row>
      <xdr:rowOff>1786090</xdr:rowOff>
    </xdr:to>
    <xdr:pic>
      <xdr:nvPicPr>
        <xdr:cNvPr id="31" name="Picture 30">
          <a:extLst>
            <a:ext uri="{FF2B5EF4-FFF2-40B4-BE49-F238E27FC236}">
              <a16:creationId xmlns:a16="http://schemas.microsoft.com/office/drawing/2014/main" id="{A7A99F57-012F-0B47-4CE0-8D553D05286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240123" y="47351156"/>
          <a:ext cx="3024000" cy="100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47624</xdr:colOff>
      <xdr:row>56</xdr:row>
      <xdr:rowOff>238120</xdr:rowOff>
    </xdr:from>
    <xdr:to>
      <xdr:col>9</xdr:col>
      <xdr:colOff>3071624</xdr:colOff>
      <xdr:row>56</xdr:row>
      <xdr:rowOff>994120</xdr:rowOff>
    </xdr:to>
    <xdr:pic>
      <xdr:nvPicPr>
        <xdr:cNvPr id="26" name="Picture 25">
          <a:extLst>
            <a:ext uri="{FF2B5EF4-FFF2-40B4-BE49-F238E27FC236}">
              <a16:creationId xmlns:a16="http://schemas.microsoft.com/office/drawing/2014/main" id="{DE2EB96F-E98B-45FF-825A-D6DA4308CE59}"/>
            </a:ext>
          </a:extLst>
        </xdr:cNvPr>
        <xdr:cNvPicPr>
          <a:picLocks noChangeAspect="1"/>
        </xdr:cNvPicPr>
      </xdr:nvPicPr>
      <xdr:blipFill>
        <a:blip xmlns:r="http://schemas.openxmlformats.org/officeDocument/2006/relationships" r:embed="rId29"/>
        <a:stretch>
          <a:fillRect/>
        </a:stretch>
      </xdr:blipFill>
      <xdr:spPr>
        <a:xfrm>
          <a:off x="16240124" y="57245245"/>
          <a:ext cx="3024000" cy="756000"/>
        </a:xfrm>
        <a:prstGeom prst="rect">
          <a:avLst/>
        </a:prstGeom>
      </xdr:spPr>
    </xdr:pic>
    <xdr:clientData/>
  </xdr:twoCellAnchor>
  <xdr:twoCellAnchor editAs="oneCell">
    <xdr:from>
      <xdr:col>9</xdr:col>
      <xdr:colOff>47624</xdr:colOff>
      <xdr:row>57</xdr:row>
      <xdr:rowOff>369091</xdr:rowOff>
    </xdr:from>
    <xdr:to>
      <xdr:col>9</xdr:col>
      <xdr:colOff>3071624</xdr:colOff>
      <xdr:row>57</xdr:row>
      <xdr:rowOff>1288012</xdr:rowOff>
    </xdr:to>
    <xdr:pic>
      <xdr:nvPicPr>
        <xdr:cNvPr id="32" name="Picture 31">
          <a:extLst>
            <a:ext uri="{FF2B5EF4-FFF2-40B4-BE49-F238E27FC236}">
              <a16:creationId xmlns:a16="http://schemas.microsoft.com/office/drawing/2014/main" id="{363FC54D-CB5D-3E66-6933-A4649C8FFE32}"/>
            </a:ext>
          </a:extLst>
        </xdr:cNvPr>
        <xdr:cNvPicPr>
          <a:picLocks noChangeAspect="1"/>
        </xdr:cNvPicPr>
      </xdr:nvPicPr>
      <xdr:blipFill>
        <a:blip xmlns:r="http://schemas.openxmlformats.org/officeDocument/2006/relationships" r:embed="rId30"/>
        <a:stretch>
          <a:fillRect/>
        </a:stretch>
      </xdr:blipFill>
      <xdr:spPr>
        <a:xfrm>
          <a:off x="16240124" y="58376341"/>
          <a:ext cx="3024000" cy="918921"/>
        </a:xfrm>
        <a:prstGeom prst="rect">
          <a:avLst/>
        </a:prstGeom>
      </xdr:spPr>
    </xdr:pic>
    <xdr:clientData/>
  </xdr:twoCellAnchor>
  <xdr:twoCellAnchor editAs="oneCell">
    <xdr:from>
      <xdr:col>9</xdr:col>
      <xdr:colOff>47624</xdr:colOff>
      <xdr:row>58</xdr:row>
      <xdr:rowOff>392903</xdr:rowOff>
    </xdr:from>
    <xdr:to>
      <xdr:col>9</xdr:col>
      <xdr:colOff>3071624</xdr:colOff>
      <xdr:row>58</xdr:row>
      <xdr:rowOff>962675</xdr:rowOff>
    </xdr:to>
    <xdr:pic>
      <xdr:nvPicPr>
        <xdr:cNvPr id="33" name="Picture 32">
          <a:extLst>
            <a:ext uri="{FF2B5EF4-FFF2-40B4-BE49-F238E27FC236}">
              <a16:creationId xmlns:a16="http://schemas.microsoft.com/office/drawing/2014/main" id="{940C8B99-1D3C-1C13-E401-210098C4FBB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6240124" y="59912247"/>
          <a:ext cx="3024000" cy="569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261936</xdr:colOff>
      <xdr:row>59</xdr:row>
      <xdr:rowOff>214315</xdr:rowOff>
    </xdr:from>
    <xdr:to>
      <xdr:col>9</xdr:col>
      <xdr:colOff>2853936</xdr:colOff>
      <xdr:row>59</xdr:row>
      <xdr:rowOff>970733</xdr:rowOff>
    </xdr:to>
    <xdr:pic>
      <xdr:nvPicPr>
        <xdr:cNvPr id="34" name="Picture 33">
          <a:extLst>
            <a:ext uri="{FF2B5EF4-FFF2-40B4-BE49-F238E27FC236}">
              <a16:creationId xmlns:a16="http://schemas.microsoft.com/office/drawing/2014/main" id="{ED71F921-DCB2-61DE-C334-A5E993B6248D}"/>
            </a:ext>
          </a:extLst>
        </xdr:cNvPr>
        <xdr:cNvPicPr>
          <a:picLocks noChangeAspect="1"/>
        </xdr:cNvPicPr>
      </xdr:nvPicPr>
      <xdr:blipFill>
        <a:blip xmlns:r="http://schemas.openxmlformats.org/officeDocument/2006/relationships" r:embed="rId32"/>
        <a:stretch>
          <a:fillRect/>
        </a:stretch>
      </xdr:blipFill>
      <xdr:spPr>
        <a:xfrm>
          <a:off x="16454436" y="60900471"/>
          <a:ext cx="2592000" cy="756418"/>
        </a:xfrm>
        <a:prstGeom prst="rect">
          <a:avLst/>
        </a:prstGeom>
      </xdr:spPr>
    </xdr:pic>
    <xdr:clientData/>
  </xdr:twoCellAnchor>
  <xdr:twoCellAnchor editAs="oneCell">
    <xdr:from>
      <xdr:col>9</xdr:col>
      <xdr:colOff>130968</xdr:colOff>
      <xdr:row>63</xdr:row>
      <xdr:rowOff>190496</xdr:rowOff>
    </xdr:from>
    <xdr:to>
      <xdr:col>9</xdr:col>
      <xdr:colOff>2974968</xdr:colOff>
      <xdr:row>64</xdr:row>
      <xdr:rowOff>1826</xdr:rowOff>
    </xdr:to>
    <xdr:pic>
      <xdr:nvPicPr>
        <xdr:cNvPr id="36" name="Picture 35">
          <a:extLst>
            <a:ext uri="{FF2B5EF4-FFF2-40B4-BE49-F238E27FC236}">
              <a16:creationId xmlns:a16="http://schemas.microsoft.com/office/drawing/2014/main" id="{D8A2185C-9E0C-E43E-CF6A-12B677A4CB3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323468" y="63984184"/>
          <a:ext cx="2844000" cy="1589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511963</xdr:colOff>
      <xdr:row>66</xdr:row>
      <xdr:rowOff>190498</xdr:rowOff>
    </xdr:from>
    <xdr:to>
      <xdr:col>9</xdr:col>
      <xdr:colOff>2599963</xdr:colOff>
      <xdr:row>67</xdr:row>
      <xdr:rowOff>1287</xdr:rowOff>
    </xdr:to>
    <xdr:pic>
      <xdr:nvPicPr>
        <xdr:cNvPr id="35" name="Picture 34">
          <a:extLst>
            <a:ext uri="{FF2B5EF4-FFF2-40B4-BE49-F238E27FC236}">
              <a16:creationId xmlns:a16="http://schemas.microsoft.com/office/drawing/2014/main" id="{85661105-9307-AB19-D0D5-B72D6C563551}"/>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704463" y="66579748"/>
          <a:ext cx="2088000" cy="779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666741</xdr:colOff>
      <xdr:row>67</xdr:row>
      <xdr:rowOff>178593</xdr:rowOff>
    </xdr:from>
    <xdr:to>
      <xdr:col>9</xdr:col>
      <xdr:colOff>2394741</xdr:colOff>
      <xdr:row>67</xdr:row>
      <xdr:rowOff>1928465</xdr:rowOff>
    </xdr:to>
    <xdr:pic>
      <xdr:nvPicPr>
        <xdr:cNvPr id="37" name="Picture 36">
          <a:extLst>
            <a:ext uri="{FF2B5EF4-FFF2-40B4-BE49-F238E27FC236}">
              <a16:creationId xmlns:a16="http://schemas.microsoft.com/office/drawing/2014/main" id="{B22CA58B-8720-57AC-3BBC-CB0797FE7FBE}"/>
            </a:ext>
          </a:extLst>
        </xdr:cNvPr>
        <xdr:cNvPicPr>
          <a:picLocks noChangeAspect="1"/>
        </xdr:cNvPicPr>
      </xdr:nvPicPr>
      <xdr:blipFill>
        <a:blip xmlns:r="http://schemas.openxmlformats.org/officeDocument/2006/relationships" r:embed="rId35"/>
        <a:stretch>
          <a:fillRect/>
        </a:stretch>
      </xdr:blipFill>
      <xdr:spPr>
        <a:xfrm>
          <a:off x="16859241" y="67544156"/>
          <a:ext cx="1728000" cy="1749872"/>
        </a:xfrm>
        <a:prstGeom prst="rect">
          <a:avLst/>
        </a:prstGeom>
      </xdr:spPr>
    </xdr:pic>
    <xdr:clientData/>
  </xdr:twoCellAnchor>
  <xdr:twoCellAnchor editAs="oneCell">
    <xdr:from>
      <xdr:col>9</xdr:col>
      <xdr:colOff>47624</xdr:colOff>
      <xdr:row>68</xdr:row>
      <xdr:rowOff>202409</xdr:rowOff>
    </xdr:from>
    <xdr:to>
      <xdr:col>9</xdr:col>
      <xdr:colOff>3071624</xdr:colOff>
      <xdr:row>68</xdr:row>
      <xdr:rowOff>1333414</xdr:rowOff>
    </xdr:to>
    <xdr:pic>
      <xdr:nvPicPr>
        <xdr:cNvPr id="38" name="Picture 37">
          <a:extLst>
            <a:ext uri="{FF2B5EF4-FFF2-40B4-BE49-F238E27FC236}">
              <a16:creationId xmlns:a16="http://schemas.microsoft.com/office/drawing/2014/main" id="{96EB5095-3916-EB3B-D830-2D931E5B6A0D}"/>
            </a:ext>
          </a:extLst>
        </xdr:cNvPr>
        <xdr:cNvPicPr>
          <a:picLocks noChangeAspect="1"/>
        </xdr:cNvPicPr>
      </xdr:nvPicPr>
      <xdr:blipFill>
        <a:blip xmlns:r="http://schemas.openxmlformats.org/officeDocument/2006/relationships" r:embed="rId36"/>
        <a:stretch>
          <a:fillRect/>
        </a:stretch>
      </xdr:blipFill>
      <xdr:spPr>
        <a:xfrm>
          <a:off x="16240124" y="69508690"/>
          <a:ext cx="3024000" cy="1131005"/>
        </a:xfrm>
        <a:prstGeom prst="rect">
          <a:avLst/>
        </a:prstGeom>
      </xdr:spPr>
    </xdr:pic>
    <xdr:clientData/>
  </xdr:twoCellAnchor>
  <xdr:twoCellAnchor editAs="oneCell">
    <xdr:from>
      <xdr:col>9</xdr:col>
      <xdr:colOff>47624</xdr:colOff>
      <xdr:row>68</xdr:row>
      <xdr:rowOff>1547810</xdr:rowOff>
    </xdr:from>
    <xdr:to>
      <xdr:col>9</xdr:col>
      <xdr:colOff>3071624</xdr:colOff>
      <xdr:row>68</xdr:row>
      <xdr:rowOff>2797730</xdr:rowOff>
    </xdr:to>
    <xdr:pic>
      <xdr:nvPicPr>
        <xdr:cNvPr id="39" name="Picture 38">
          <a:extLst>
            <a:ext uri="{FF2B5EF4-FFF2-40B4-BE49-F238E27FC236}">
              <a16:creationId xmlns:a16="http://schemas.microsoft.com/office/drawing/2014/main" id="{235C0031-2CBE-92D7-4B52-5580AC4E53F0}"/>
            </a:ext>
          </a:extLst>
        </xdr:cNvPr>
        <xdr:cNvPicPr>
          <a:picLocks noChangeAspect="1"/>
        </xdr:cNvPicPr>
      </xdr:nvPicPr>
      <xdr:blipFill>
        <a:blip xmlns:r="http://schemas.openxmlformats.org/officeDocument/2006/relationships" r:embed="rId37"/>
        <a:stretch>
          <a:fillRect/>
        </a:stretch>
      </xdr:blipFill>
      <xdr:spPr>
        <a:xfrm>
          <a:off x="16240124" y="70854091"/>
          <a:ext cx="3024000" cy="1249920"/>
        </a:xfrm>
        <a:prstGeom prst="rect">
          <a:avLst/>
        </a:prstGeom>
      </xdr:spPr>
    </xdr:pic>
    <xdr:clientData/>
  </xdr:twoCellAnchor>
  <xdr:twoCellAnchor editAs="oneCell">
    <xdr:from>
      <xdr:col>9</xdr:col>
      <xdr:colOff>47625</xdr:colOff>
      <xdr:row>9</xdr:row>
      <xdr:rowOff>190501</xdr:rowOff>
    </xdr:from>
    <xdr:to>
      <xdr:col>9</xdr:col>
      <xdr:colOff>3071625</xdr:colOff>
      <xdr:row>9</xdr:row>
      <xdr:rowOff>1600938</xdr:rowOff>
    </xdr:to>
    <xdr:pic>
      <xdr:nvPicPr>
        <xdr:cNvPr id="40" name="Picture 39">
          <a:extLst>
            <a:ext uri="{FF2B5EF4-FFF2-40B4-BE49-F238E27FC236}">
              <a16:creationId xmlns:a16="http://schemas.microsoft.com/office/drawing/2014/main" id="{784C7962-D7C8-F62A-AD48-767EF240442C}"/>
            </a:ext>
          </a:extLst>
        </xdr:cNvPr>
        <xdr:cNvPicPr>
          <a:picLocks noChangeAspect="1"/>
        </xdr:cNvPicPr>
      </xdr:nvPicPr>
      <xdr:blipFill>
        <a:blip xmlns:r="http://schemas.openxmlformats.org/officeDocument/2006/relationships" r:embed="rId38"/>
        <a:stretch>
          <a:fillRect/>
        </a:stretch>
      </xdr:blipFill>
      <xdr:spPr>
        <a:xfrm>
          <a:off x="16240125" y="5410201"/>
          <a:ext cx="3024000" cy="14104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119063</xdr:colOff>
      <xdr:row>2</xdr:row>
      <xdr:rowOff>127000</xdr:rowOff>
    </xdr:from>
    <xdr:to>
      <xdr:col>13</xdr:col>
      <xdr:colOff>555625</xdr:colOff>
      <xdr:row>15</xdr:row>
      <xdr:rowOff>15875</xdr:rowOff>
    </xdr:to>
    <xdr:graphicFrame macro="">
      <xdr:nvGraphicFramePr>
        <xdr:cNvPr id="2" name="Chart 1">
          <a:extLst>
            <a:ext uri="{FF2B5EF4-FFF2-40B4-BE49-F238E27FC236}">
              <a16:creationId xmlns:a16="http://schemas.microsoft.com/office/drawing/2014/main" id="{A9072957-E583-295B-3D7F-BE38707A50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119061</xdr:colOff>
      <xdr:row>26</xdr:row>
      <xdr:rowOff>1055</xdr:rowOff>
    </xdr:from>
    <xdr:to>
      <xdr:col>16</xdr:col>
      <xdr:colOff>95250</xdr:colOff>
      <xdr:row>72</xdr:row>
      <xdr:rowOff>47624</xdr:rowOff>
    </xdr:to>
    <xdr:grpSp>
      <xdr:nvGrpSpPr>
        <xdr:cNvPr id="62" name="Group 61">
          <a:extLst>
            <a:ext uri="{FF2B5EF4-FFF2-40B4-BE49-F238E27FC236}">
              <a16:creationId xmlns:a16="http://schemas.microsoft.com/office/drawing/2014/main" id="{EDA041AC-4787-EF34-4DCB-FBDFDDD4BA7C}"/>
            </a:ext>
          </a:extLst>
        </xdr:cNvPr>
        <xdr:cNvGrpSpPr/>
      </xdr:nvGrpSpPr>
      <xdr:grpSpPr>
        <a:xfrm>
          <a:off x="2490786" y="4906430"/>
          <a:ext cx="9386889" cy="8371419"/>
          <a:chOff x="2203978" y="4276722"/>
          <a:chExt cx="9405939" cy="8322735"/>
        </a:xfrm>
      </xdr:grpSpPr>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6DB306A4-7B78-F321-D673-E60EE7601083}"/>
                  </a:ext>
                </a:extLst>
              </xdr:cNvPr>
              <xdr:cNvGraphicFramePr/>
            </xdr:nvGraphicFramePr>
            <xdr:xfrm>
              <a:off x="2203978" y="4276722"/>
              <a:ext cx="9405939" cy="8322735"/>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203978" y="4276722"/>
                <a:ext cx="9405939" cy="832273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grpSp>
        <xdr:nvGrpSpPr>
          <xdr:cNvPr id="61" name="Group 60">
            <a:extLst>
              <a:ext uri="{FF2B5EF4-FFF2-40B4-BE49-F238E27FC236}">
                <a16:creationId xmlns:a16="http://schemas.microsoft.com/office/drawing/2014/main" id="{4EBD6D48-A9E7-E112-2BDD-8627E7A3C0A9}"/>
              </a:ext>
            </a:extLst>
          </xdr:cNvPr>
          <xdr:cNvGrpSpPr/>
        </xdr:nvGrpSpPr>
        <xdr:grpSpPr>
          <a:xfrm>
            <a:off x="2719259" y="4370921"/>
            <a:ext cx="8169577" cy="8166897"/>
            <a:chOff x="2719259" y="4370921"/>
            <a:chExt cx="8169577" cy="8166897"/>
          </a:xfrm>
        </xdr:grpSpPr>
        <xdr:sp macro="" textlink="">
          <xdr:nvSpPr>
            <xdr:cNvPr id="5" name="TextBox 4">
              <a:extLst>
                <a:ext uri="{FF2B5EF4-FFF2-40B4-BE49-F238E27FC236}">
                  <a16:creationId xmlns:a16="http://schemas.microsoft.com/office/drawing/2014/main" id="{F13529A4-9B58-5A96-BC30-408BAACE6870}"/>
                </a:ext>
              </a:extLst>
            </xdr:cNvPr>
            <xdr:cNvSpPr txBox="1"/>
          </xdr:nvSpPr>
          <xdr:spPr>
            <a:xfrm rot="849889">
              <a:off x="2909825" y="7494417"/>
              <a:ext cx="1026741" cy="21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a:solidFill>
                    <a:schemeClr val="bg1"/>
                  </a:solidFill>
                </a:rPr>
                <a:t>Intervals (</a:t>
              </a:r>
              <a:r>
                <a:rPr lang="en-GB" sz="1400" i="1">
                  <a:solidFill>
                    <a:schemeClr val="bg1"/>
                  </a:solidFill>
                </a:rPr>
                <a:t>13</a:t>
              </a:r>
              <a:r>
                <a:rPr lang="en-GB" sz="1400">
                  <a:solidFill>
                    <a:schemeClr val="bg1"/>
                  </a:solidFill>
                </a:rPr>
                <a:t>)</a:t>
              </a:r>
              <a:endParaRPr lang="en-GB" sz="1100">
                <a:solidFill>
                  <a:schemeClr val="bg1"/>
                </a:solidFill>
              </a:endParaRPr>
            </a:p>
          </xdr:txBody>
        </xdr:sp>
        <xdr:sp macro="" textlink="">
          <xdr:nvSpPr>
            <xdr:cNvPr id="6" name="TextBox 5">
              <a:extLst>
                <a:ext uri="{FF2B5EF4-FFF2-40B4-BE49-F238E27FC236}">
                  <a16:creationId xmlns:a16="http://schemas.microsoft.com/office/drawing/2014/main" id="{2D16F6B1-B3ED-41A2-B696-B7FED9A13723}"/>
                </a:ext>
              </a:extLst>
            </xdr:cNvPr>
            <xdr:cNvSpPr txBox="1"/>
          </xdr:nvSpPr>
          <xdr:spPr>
            <a:xfrm rot="1025161">
              <a:off x="3394918" y="7187075"/>
              <a:ext cx="1012839" cy="23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200">
                  <a:solidFill>
                    <a:schemeClr val="bg1"/>
                  </a:solidFill>
                </a:rPr>
                <a:t>Statements (</a:t>
              </a:r>
              <a:r>
                <a:rPr lang="en-GB" sz="1200" i="1">
                  <a:solidFill>
                    <a:schemeClr val="bg1"/>
                  </a:solidFill>
                </a:rPr>
                <a:t>7</a:t>
              </a:r>
              <a:r>
                <a:rPr lang="en-GB" sz="1200">
                  <a:solidFill>
                    <a:schemeClr val="bg1"/>
                  </a:solidFill>
                </a:rPr>
                <a:t>)</a:t>
              </a:r>
            </a:p>
          </xdr:txBody>
        </xdr:sp>
        <xdr:sp macro="" textlink="">
          <xdr:nvSpPr>
            <xdr:cNvPr id="7" name="TextBox 6">
              <a:extLst>
                <a:ext uri="{FF2B5EF4-FFF2-40B4-BE49-F238E27FC236}">
                  <a16:creationId xmlns:a16="http://schemas.microsoft.com/office/drawing/2014/main" id="{51408464-5B29-4A0A-826E-177BE1E511EE}"/>
                </a:ext>
              </a:extLst>
            </xdr:cNvPr>
            <xdr:cNvSpPr txBox="1"/>
          </xdr:nvSpPr>
          <xdr:spPr>
            <a:xfrm rot="1109486">
              <a:off x="3278721" y="6688514"/>
              <a:ext cx="703289" cy="251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a:solidFill>
                    <a:schemeClr val="bg1"/>
                  </a:solidFill>
                </a:rPr>
                <a:t>Mixed (</a:t>
              </a:r>
              <a:r>
                <a:rPr lang="en-GB" sz="1400" i="1">
                  <a:solidFill>
                    <a:schemeClr val="bg1"/>
                  </a:solidFill>
                </a:rPr>
                <a:t>6</a:t>
              </a:r>
              <a:r>
                <a:rPr lang="en-GB" sz="1400">
                  <a:solidFill>
                    <a:schemeClr val="bg1"/>
                  </a:solidFill>
                </a:rPr>
                <a:t>)</a:t>
              </a:r>
            </a:p>
          </xdr:txBody>
        </xdr:sp>
        <xdr:cxnSp macro="">
          <xdr:nvCxnSpPr>
            <xdr:cNvPr id="14" name="Straight Connector 13">
              <a:extLst>
                <a:ext uri="{FF2B5EF4-FFF2-40B4-BE49-F238E27FC236}">
                  <a16:creationId xmlns:a16="http://schemas.microsoft.com/office/drawing/2014/main" id="{30772AE2-48E8-D6DB-914C-0FD715D06748}"/>
                </a:ext>
              </a:extLst>
            </xdr:cNvPr>
            <xdr:cNvCxnSpPr>
              <a:stCxn id="7" idx="2"/>
            </xdr:cNvCxnSpPr>
          </xdr:nvCxnSpPr>
          <xdr:spPr>
            <a:xfrm flipH="1">
              <a:off x="3164417" y="6933055"/>
              <a:ext cx="426142" cy="316528"/>
            </a:xfrm>
            <a:prstGeom prst="line">
              <a:avLst/>
            </a:prstGeom>
            <a:ln>
              <a:solidFill>
                <a:schemeClr val="bg1"/>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C15A5E0-AFDE-4FE6-8F32-5578352C60CD}"/>
                </a:ext>
              </a:extLst>
            </xdr:cNvPr>
            <xdr:cNvCxnSpPr>
              <a:stCxn id="6" idx="2"/>
            </xdr:cNvCxnSpPr>
          </xdr:nvCxnSpPr>
          <xdr:spPr>
            <a:xfrm flipH="1">
              <a:off x="3386667" y="7417652"/>
              <a:ext cx="480034" cy="22431"/>
            </a:xfrm>
            <a:prstGeom prst="line">
              <a:avLst/>
            </a:prstGeom>
            <a:ln>
              <a:solidFill>
                <a:schemeClr val="bg1"/>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sp macro="" textlink="">
          <xdr:nvSpPr>
            <xdr:cNvPr id="27" name="TextBox 26">
              <a:extLst>
                <a:ext uri="{FF2B5EF4-FFF2-40B4-BE49-F238E27FC236}">
                  <a16:creationId xmlns:a16="http://schemas.microsoft.com/office/drawing/2014/main" id="{E507AC60-1C66-447B-8EA2-6621010F93D2}"/>
                </a:ext>
              </a:extLst>
            </xdr:cNvPr>
            <xdr:cNvSpPr txBox="1"/>
          </xdr:nvSpPr>
          <xdr:spPr>
            <a:xfrm>
              <a:off x="8236954" y="470852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111</a:t>
              </a:r>
            </a:p>
          </xdr:txBody>
        </xdr:sp>
        <xdr:sp macro="" textlink="">
          <xdr:nvSpPr>
            <xdr:cNvPr id="28" name="TextBox 27">
              <a:extLst>
                <a:ext uri="{FF2B5EF4-FFF2-40B4-BE49-F238E27FC236}">
                  <a16:creationId xmlns:a16="http://schemas.microsoft.com/office/drawing/2014/main" id="{2B7B9410-884B-4641-A150-07FBE0D040DD}"/>
                </a:ext>
              </a:extLst>
            </xdr:cNvPr>
            <xdr:cNvSpPr txBox="1"/>
          </xdr:nvSpPr>
          <xdr:spPr>
            <a:xfrm>
              <a:off x="9624487" y="5763759"/>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104</a:t>
              </a:r>
            </a:p>
          </xdr:txBody>
        </xdr:sp>
        <xdr:sp macro="" textlink="">
          <xdr:nvSpPr>
            <xdr:cNvPr id="29" name="TextBox 28">
              <a:extLst>
                <a:ext uri="{FF2B5EF4-FFF2-40B4-BE49-F238E27FC236}">
                  <a16:creationId xmlns:a16="http://schemas.microsoft.com/office/drawing/2014/main" id="{E20D23D7-32C1-4844-BC90-EB796583D314}"/>
                </a:ext>
              </a:extLst>
            </xdr:cNvPr>
            <xdr:cNvSpPr txBox="1"/>
          </xdr:nvSpPr>
          <xdr:spPr>
            <a:xfrm>
              <a:off x="10405705" y="6983938"/>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85</a:t>
              </a:r>
            </a:p>
          </xdr:txBody>
        </xdr:sp>
        <xdr:sp macro="" textlink="">
          <xdr:nvSpPr>
            <xdr:cNvPr id="30" name="TextBox 29">
              <a:extLst>
                <a:ext uri="{FF2B5EF4-FFF2-40B4-BE49-F238E27FC236}">
                  <a16:creationId xmlns:a16="http://schemas.microsoft.com/office/drawing/2014/main" id="{909B388A-ECBB-4E40-810A-96EA8413826B}"/>
                </a:ext>
              </a:extLst>
            </xdr:cNvPr>
            <xdr:cNvSpPr txBox="1"/>
          </xdr:nvSpPr>
          <xdr:spPr>
            <a:xfrm>
              <a:off x="10030664" y="1033357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217</a:t>
              </a:r>
            </a:p>
          </xdr:txBody>
        </xdr:sp>
        <xdr:sp macro="" textlink="">
          <xdr:nvSpPr>
            <xdr:cNvPr id="31" name="TextBox 30">
              <a:extLst>
                <a:ext uri="{FF2B5EF4-FFF2-40B4-BE49-F238E27FC236}">
                  <a16:creationId xmlns:a16="http://schemas.microsoft.com/office/drawing/2014/main" id="{0CD4996D-9150-4A86-823A-1BFA840BAD80}"/>
                </a:ext>
              </a:extLst>
            </xdr:cNvPr>
            <xdr:cNvSpPr txBox="1"/>
          </xdr:nvSpPr>
          <xdr:spPr>
            <a:xfrm>
              <a:off x="9542233" y="11051951"/>
              <a:ext cx="483131" cy="254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48</a:t>
              </a:r>
            </a:p>
          </xdr:txBody>
        </xdr:sp>
        <xdr:sp macro="" textlink="">
          <xdr:nvSpPr>
            <xdr:cNvPr id="33" name="TextBox 32">
              <a:extLst>
                <a:ext uri="{FF2B5EF4-FFF2-40B4-BE49-F238E27FC236}">
                  <a16:creationId xmlns:a16="http://schemas.microsoft.com/office/drawing/2014/main" id="{FC9325B6-61E9-49A3-B9F2-1741514110D4}"/>
                </a:ext>
              </a:extLst>
            </xdr:cNvPr>
            <xdr:cNvSpPr txBox="1"/>
          </xdr:nvSpPr>
          <xdr:spPr>
            <a:xfrm>
              <a:off x="9355946" y="11249979"/>
              <a:ext cx="430214" cy="254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18</a:t>
              </a:r>
            </a:p>
          </xdr:txBody>
        </xdr:sp>
        <xdr:sp macro="" textlink="">
          <xdr:nvSpPr>
            <xdr:cNvPr id="34" name="TextBox 33">
              <a:extLst>
                <a:ext uri="{FF2B5EF4-FFF2-40B4-BE49-F238E27FC236}">
                  <a16:creationId xmlns:a16="http://schemas.microsoft.com/office/drawing/2014/main" id="{B2048DEE-79D8-424B-A8B4-113DB4E8CDC2}"/>
                </a:ext>
              </a:extLst>
            </xdr:cNvPr>
            <xdr:cNvSpPr txBox="1"/>
          </xdr:nvSpPr>
          <xdr:spPr>
            <a:xfrm>
              <a:off x="9253536" y="11640604"/>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17</a:t>
              </a:r>
            </a:p>
          </xdr:txBody>
        </xdr:sp>
        <xdr:sp macro="" textlink="">
          <xdr:nvSpPr>
            <xdr:cNvPr id="35" name="TextBox 34">
              <a:extLst>
                <a:ext uri="{FF2B5EF4-FFF2-40B4-BE49-F238E27FC236}">
                  <a16:creationId xmlns:a16="http://schemas.microsoft.com/office/drawing/2014/main" id="{73E5BC43-D90F-469E-8639-540322E9ADC6}"/>
                </a:ext>
              </a:extLst>
            </xdr:cNvPr>
            <xdr:cNvSpPr txBox="1"/>
          </xdr:nvSpPr>
          <xdr:spPr>
            <a:xfrm>
              <a:off x="6597572" y="12283143"/>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164</a:t>
              </a:r>
            </a:p>
          </xdr:txBody>
        </xdr:sp>
        <xdr:sp macro="" textlink="">
          <xdr:nvSpPr>
            <xdr:cNvPr id="36" name="TextBox 35">
              <a:extLst>
                <a:ext uri="{FF2B5EF4-FFF2-40B4-BE49-F238E27FC236}">
                  <a16:creationId xmlns:a16="http://schemas.microsoft.com/office/drawing/2014/main" id="{A84687BC-C9E4-40C4-991C-460D2192325D}"/>
                </a:ext>
              </a:extLst>
            </xdr:cNvPr>
            <xdr:cNvSpPr txBox="1"/>
          </xdr:nvSpPr>
          <xdr:spPr>
            <a:xfrm>
              <a:off x="5020799" y="11921986"/>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42</a:t>
              </a:r>
            </a:p>
          </xdr:txBody>
        </xdr:sp>
        <xdr:sp macro="" textlink="">
          <xdr:nvSpPr>
            <xdr:cNvPr id="37" name="TextBox 36">
              <a:extLst>
                <a:ext uri="{FF2B5EF4-FFF2-40B4-BE49-F238E27FC236}">
                  <a16:creationId xmlns:a16="http://schemas.microsoft.com/office/drawing/2014/main" id="{5C44E221-BD01-4C43-B31E-4C8D21218785}"/>
                </a:ext>
              </a:extLst>
            </xdr:cNvPr>
            <xdr:cNvSpPr txBox="1"/>
          </xdr:nvSpPr>
          <xdr:spPr>
            <a:xfrm>
              <a:off x="5697041" y="12159216"/>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52</a:t>
              </a:r>
            </a:p>
          </xdr:txBody>
        </xdr:sp>
        <xdr:sp macro="" textlink="">
          <xdr:nvSpPr>
            <xdr:cNvPr id="38" name="TextBox 37">
              <a:extLst>
                <a:ext uri="{FF2B5EF4-FFF2-40B4-BE49-F238E27FC236}">
                  <a16:creationId xmlns:a16="http://schemas.microsoft.com/office/drawing/2014/main" id="{3CB798B8-E935-4FAD-9BD1-8742A29CA66B}"/>
                </a:ext>
              </a:extLst>
            </xdr:cNvPr>
            <xdr:cNvSpPr txBox="1"/>
          </xdr:nvSpPr>
          <xdr:spPr>
            <a:xfrm>
              <a:off x="4443518" y="11596314"/>
              <a:ext cx="401109"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ysClr val="windowText" lastClr="000000"/>
                  </a:solidFill>
                </a:rPr>
                <a:t>42</a:t>
              </a:r>
            </a:p>
          </xdr:txBody>
        </xdr:sp>
        <xdr:sp macro="" textlink="">
          <xdr:nvSpPr>
            <xdr:cNvPr id="39" name="TextBox 38">
              <a:extLst>
                <a:ext uri="{FF2B5EF4-FFF2-40B4-BE49-F238E27FC236}">
                  <a16:creationId xmlns:a16="http://schemas.microsoft.com/office/drawing/2014/main" id="{76067645-78FF-41E3-8520-BB385B43CC19}"/>
                </a:ext>
              </a:extLst>
            </xdr:cNvPr>
            <xdr:cNvSpPr txBox="1"/>
          </xdr:nvSpPr>
          <xdr:spPr>
            <a:xfrm>
              <a:off x="4196100" y="11351527"/>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164</a:t>
              </a:r>
            </a:p>
          </xdr:txBody>
        </xdr:sp>
        <xdr:sp macro="" textlink="">
          <xdr:nvSpPr>
            <xdr:cNvPr id="40" name="TextBox 39">
              <a:extLst>
                <a:ext uri="{FF2B5EF4-FFF2-40B4-BE49-F238E27FC236}">
                  <a16:creationId xmlns:a16="http://schemas.microsoft.com/office/drawing/2014/main" id="{F1A93917-B1AA-4826-B2FB-7FAC4B5E1BD9}"/>
                </a:ext>
              </a:extLst>
            </xdr:cNvPr>
            <xdr:cNvSpPr txBox="1"/>
          </xdr:nvSpPr>
          <xdr:spPr>
            <a:xfrm>
              <a:off x="2803558" y="9165730"/>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92</a:t>
              </a:r>
            </a:p>
          </xdr:txBody>
        </xdr:sp>
        <xdr:sp macro="" textlink="">
          <xdr:nvSpPr>
            <xdr:cNvPr id="41" name="TextBox 40">
              <a:extLst>
                <a:ext uri="{FF2B5EF4-FFF2-40B4-BE49-F238E27FC236}">
                  <a16:creationId xmlns:a16="http://schemas.microsoft.com/office/drawing/2014/main" id="{BEBC2299-8A44-4354-9C5B-C11AFD315CB6}"/>
                </a:ext>
              </a:extLst>
            </xdr:cNvPr>
            <xdr:cNvSpPr txBox="1"/>
          </xdr:nvSpPr>
          <xdr:spPr>
            <a:xfrm>
              <a:off x="2719259" y="7649152"/>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18</a:t>
              </a:r>
            </a:p>
          </xdr:txBody>
        </xdr:sp>
        <xdr:sp macro="" textlink="">
          <xdr:nvSpPr>
            <xdr:cNvPr id="45" name="TextBox 44">
              <a:extLst>
                <a:ext uri="{FF2B5EF4-FFF2-40B4-BE49-F238E27FC236}">
                  <a16:creationId xmlns:a16="http://schemas.microsoft.com/office/drawing/2014/main" id="{37DEBBD5-0022-4B5D-B35A-2E1FD7D2623D}"/>
                </a:ext>
              </a:extLst>
            </xdr:cNvPr>
            <xdr:cNvSpPr txBox="1"/>
          </xdr:nvSpPr>
          <xdr:spPr>
            <a:xfrm>
              <a:off x="5270028" y="4609258"/>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226</a:t>
              </a:r>
            </a:p>
          </xdr:txBody>
        </xdr:sp>
        <xdr:sp macro="" textlink="">
          <xdr:nvSpPr>
            <xdr:cNvPr id="46" name="TextBox 45">
              <a:extLst>
                <a:ext uri="{FF2B5EF4-FFF2-40B4-BE49-F238E27FC236}">
                  <a16:creationId xmlns:a16="http://schemas.microsoft.com/office/drawing/2014/main" id="{C5B91495-1EC0-49C3-84CD-4589FD7A9CA9}"/>
                </a:ext>
              </a:extLst>
            </xdr:cNvPr>
            <xdr:cNvSpPr txBox="1"/>
          </xdr:nvSpPr>
          <xdr:spPr>
            <a:xfrm>
              <a:off x="5587084" y="4488771"/>
              <a:ext cx="483131" cy="254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59</a:t>
              </a:r>
            </a:p>
          </xdr:txBody>
        </xdr:sp>
        <xdr:sp macro="" textlink="">
          <xdr:nvSpPr>
            <xdr:cNvPr id="47" name="TextBox 46">
              <a:extLst>
                <a:ext uri="{FF2B5EF4-FFF2-40B4-BE49-F238E27FC236}">
                  <a16:creationId xmlns:a16="http://schemas.microsoft.com/office/drawing/2014/main" id="{CA63C53C-79A1-4A00-8A7D-2D21C4521B14}"/>
                </a:ext>
              </a:extLst>
            </xdr:cNvPr>
            <xdr:cNvSpPr txBox="1"/>
          </xdr:nvSpPr>
          <xdr:spPr>
            <a:xfrm>
              <a:off x="6536797" y="4370921"/>
              <a:ext cx="483131" cy="20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400" i="1">
                  <a:solidFill>
                    <a:schemeClr val="bg1"/>
                  </a:solidFill>
                </a:rPr>
                <a:t>15</a:t>
              </a:r>
            </a:p>
          </xdr:txBody>
        </xdr:sp>
      </xdr:grpSp>
      <xdr:sp macro="" textlink="">
        <xdr:nvSpPr>
          <xdr:cNvPr id="52" name="TextBox 51">
            <a:extLst>
              <a:ext uri="{FF2B5EF4-FFF2-40B4-BE49-F238E27FC236}">
                <a16:creationId xmlns:a16="http://schemas.microsoft.com/office/drawing/2014/main" id="{C4022A98-FA4A-4847-8CD5-7C4C208A0630}"/>
              </a:ext>
            </a:extLst>
          </xdr:cNvPr>
          <xdr:cNvSpPr txBox="1"/>
        </xdr:nvSpPr>
        <xdr:spPr>
          <a:xfrm>
            <a:off x="5693834" y="8086722"/>
            <a:ext cx="2423584" cy="824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rtl="0"/>
            <a:r>
              <a:rPr lang="en-US" sz="1800" b="1" i="0" baseline="0">
                <a:solidFill>
                  <a:schemeClr val="dk1"/>
                </a:solidFill>
                <a:effectLst/>
                <a:latin typeface="+mn-lt"/>
                <a:ea typeface="+mn-ea"/>
                <a:cs typeface="+mn-cs"/>
              </a:rPr>
              <a:t>Method Types Included by Problem Specification</a:t>
            </a:r>
            <a:endParaRPr lang="en-GB" sz="2400">
              <a:effectLst/>
            </a:endParaRPr>
          </a:p>
        </xdr:txBody>
      </xdr:sp>
    </xdr:grpSp>
    <xdr:clientData/>
  </xdr:twoCellAnchor>
  <xdr:twoCellAnchor>
    <xdr:from>
      <xdr:col>5</xdr:col>
      <xdr:colOff>661459</xdr:colOff>
      <xdr:row>73</xdr:row>
      <xdr:rowOff>123296</xdr:rowOff>
    </xdr:from>
    <xdr:to>
      <xdr:col>15</xdr:col>
      <xdr:colOff>791105</xdr:colOff>
      <xdr:row>96</xdr:row>
      <xdr:rowOff>34396</xdr:rowOff>
    </xdr:to>
    <mc:AlternateContent xmlns:mc="http://schemas.openxmlformats.org/markup-compatibility/2006">
      <mc:Choice xmlns:cx1="http://schemas.microsoft.com/office/drawing/2015/9/8/chartex" Requires="cx1">
        <xdr:graphicFrame macro="">
          <xdr:nvGraphicFramePr>
            <xdr:cNvPr id="63" name="Chart 62">
              <a:extLst>
                <a:ext uri="{FF2B5EF4-FFF2-40B4-BE49-F238E27FC236}">
                  <a16:creationId xmlns:a16="http://schemas.microsoft.com/office/drawing/2014/main" id="{96931511-4B50-048A-CD98-873CD51A8E5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033184" y="13534496"/>
              <a:ext cx="8378296" cy="407352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uk.linkedin.com/in/roman-kirensky" TargetMode="External"/><Relationship Id="rId7" Type="http://schemas.openxmlformats.org/officeDocument/2006/relationships/hyperlink" Target="https://www.linkedin.com/in/k-salonitis/" TargetMode="External"/><Relationship Id="rId2" Type="http://schemas.openxmlformats.org/officeDocument/2006/relationships/hyperlink" Target="mailto:c.p.lawson@cranfield.ac.uk" TargetMode="External"/><Relationship Id="rId1" Type="http://schemas.openxmlformats.org/officeDocument/2006/relationships/hyperlink" Target="mailto:r.Kirenskis@cranfield.ac.uk" TargetMode="External"/><Relationship Id="rId6" Type="http://schemas.openxmlformats.org/officeDocument/2006/relationships/hyperlink" Target="mailto:k.salonitis@cranfield.ac.uk" TargetMode="External"/><Relationship Id="rId5" Type="http://schemas.openxmlformats.org/officeDocument/2006/relationships/hyperlink" Target="https://www.cranfield.ac.uk/" TargetMode="External"/><Relationship Id="rId4" Type="http://schemas.openxmlformats.org/officeDocument/2006/relationships/hyperlink" Target="https://www.linkedin.com/in/craig-lawson-492a5334"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5909D-BB78-448E-8792-4957DBD037AF}">
  <sheetPr codeName="Sheet3">
    <tabColor theme="6" tint="0.39997558519241921"/>
    <pageSetUpPr fitToPage="1"/>
  </sheetPr>
  <dimension ref="B1:D27"/>
  <sheetViews>
    <sheetView showGridLines="0" tabSelected="1" zoomScaleNormal="100" workbookViewId="0"/>
  </sheetViews>
  <sheetFormatPr defaultColWidth="9" defaultRowHeight="14.25" x14ac:dyDescent="0.2"/>
  <cols>
    <col min="1" max="1" width="1.25" style="2" customWidth="1"/>
    <col min="2" max="2" width="30.75" style="2" bestFit="1" customWidth="1"/>
    <col min="3" max="3" width="65" style="2" customWidth="1"/>
    <col min="4" max="4" width="47.875" style="2" customWidth="1"/>
    <col min="5" max="5" width="1.625" style="2" customWidth="1"/>
    <col min="6" max="16384" width="9" style="2"/>
  </cols>
  <sheetData>
    <row r="1" spans="2:4" ht="7.5" customHeight="1" thickBot="1" x14ac:dyDescent="0.25"/>
    <row r="2" spans="2:4" ht="24" thickBot="1" x14ac:dyDescent="0.25">
      <c r="B2" s="153" t="s">
        <v>1366</v>
      </c>
      <c r="C2" s="154"/>
      <c r="D2" s="155"/>
    </row>
    <row r="3" spans="2:4" ht="45.75" customHeight="1" x14ac:dyDescent="0.2">
      <c r="C3" s="9"/>
      <c r="D3" s="19" t="s">
        <v>632</v>
      </c>
    </row>
    <row r="4" spans="2:4" x14ac:dyDescent="0.2">
      <c r="B4" s="7" t="s">
        <v>223</v>
      </c>
      <c r="D4" s="10" t="s">
        <v>268</v>
      </c>
    </row>
    <row r="5" spans="2:4" ht="15.75" x14ac:dyDescent="0.2">
      <c r="B5" s="8" t="s">
        <v>224</v>
      </c>
      <c r="D5" s="110">
        <v>44910</v>
      </c>
    </row>
    <row r="6" spans="2:4" ht="15.75" x14ac:dyDescent="0.2">
      <c r="B6" s="8" t="s">
        <v>225</v>
      </c>
    </row>
    <row r="7" spans="2:4" x14ac:dyDescent="0.2">
      <c r="B7" s="2" t="s">
        <v>226</v>
      </c>
    </row>
    <row r="8" spans="2:4" x14ac:dyDescent="0.2">
      <c r="B8" s="2" t="s">
        <v>227</v>
      </c>
    </row>
    <row r="9" spans="2:4" x14ac:dyDescent="0.2">
      <c r="B9" s="2" t="s">
        <v>228</v>
      </c>
    </row>
    <row r="10" spans="2:4" x14ac:dyDescent="0.2">
      <c r="B10" s="2" t="s">
        <v>229</v>
      </c>
    </row>
    <row r="11" spans="2:4" x14ac:dyDescent="0.2">
      <c r="B11" s="11" t="s">
        <v>269</v>
      </c>
    </row>
    <row r="18" spans="2:4" x14ac:dyDescent="0.2">
      <c r="B18" s="3" t="s">
        <v>630</v>
      </c>
      <c r="C18" s="3" t="s">
        <v>629</v>
      </c>
      <c r="D18" s="3" t="s">
        <v>631</v>
      </c>
    </row>
    <row r="19" spans="2:4" ht="18" x14ac:dyDescent="0.2">
      <c r="B19" s="4" t="s">
        <v>218</v>
      </c>
      <c r="C19" s="5" t="s">
        <v>267</v>
      </c>
      <c r="D19" s="6" t="s">
        <v>221</v>
      </c>
    </row>
    <row r="20" spans="2:4" ht="15" x14ac:dyDescent="0.2">
      <c r="B20" s="12"/>
      <c r="C20" s="17" t="s">
        <v>224</v>
      </c>
      <c r="D20" s="13" t="s">
        <v>270</v>
      </c>
    </row>
    <row r="21" spans="2:4" ht="18" x14ac:dyDescent="0.2">
      <c r="B21" s="4" t="s">
        <v>219</v>
      </c>
      <c r="C21" s="5" t="s">
        <v>220</v>
      </c>
      <c r="D21" s="18" t="s">
        <v>222</v>
      </c>
    </row>
    <row r="22" spans="2:4" ht="15" x14ac:dyDescent="0.2">
      <c r="B22" s="12"/>
      <c r="C22" s="17" t="s">
        <v>224</v>
      </c>
      <c r="D22" s="13" t="s">
        <v>271</v>
      </c>
    </row>
    <row r="23" spans="2:4" ht="18" x14ac:dyDescent="0.2">
      <c r="B23" s="4" t="s">
        <v>624</v>
      </c>
      <c r="C23" s="144" t="s">
        <v>625</v>
      </c>
      <c r="D23" s="18" t="s">
        <v>627</v>
      </c>
    </row>
    <row r="24" spans="2:4" ht="15" x14ac:dyDescent="0.2">
      <c r="B24" s="12"/>
      <c r="C24" s="17" t="s">
        <v>626</v>
      </c>
      <c r="D24" s="13" t="s">
        <v>628</v>
      </c>
    </row>
    <row r="25" spans="2:4" ht="23.25" customHeight="1" x14ac:dyDescent="0.2"/>
    <row r="26" spans="2:4" ht="197.25" customHeight="1" x14ac:dyDescent="0.2">
      <c r="B26" s="53" t="s">
        <v>272</v>
      </c>
      <c r="C26" s="156" t="s">
        <v>1524</v>
      </c>
      <c r="D26" s="157"/>
    </row>
    <row r="27" spans="2:4" ht="5.25" customHeight="1" x14ac:dyDescent="0.2"/>
  </sheetData>
  <mergeCells count="2">
    <mergeCell ref="B2:D2"/>
    <mergeCell ref="C26:D26"/>
  </mergeCells>
  <hyperlinks>
    <hyperlink ref="D19" r:id="rId1" xr:uid="{235EF7F0-1C8D-4DA1-9E96-DF3E6628B147}"/>
    <hyperlink ref="D21" r:id="rId2" xr:uid="{4D9C622F-97B3-4943-B3BC-DBB7B8377767}"/>
    <hyperlink ref="D20" r:id="rId3" xr:uid="{6C5678BF-CFC7-4DBD-84A6-599A2E9423B9}"/>
    <hyperlink ref="D22" r:id="rId4" xr:uid="{59A80A51-7DA7-4555-BF73-056F3012BEB5}"/>
    <hyperlink ref="B11" r:id="rId5" xr:uid="{FC7BF3B2-50A6-46ED-84B8-5462A6ADDABC}"/>
    <hyperlink ref="D23" r:id="rId6" xr:uid="{7C2504A5-F2C5-4BA5-858D-30D3DDE5B215}"/>
    <hyperlink ref="D24" r:id="rId7" xr:uid="{FA01DE6E-D385-46C9-95F8-A0269F8405A0}"/>
  </hyperlinks>
  <printOptions horizontalCentered="1" verticalCentered="1"/>
  <pageMargins left="0.70866141732283472" right="0.70866141732283472" top="0.74803149606299213" bottom="0.74803149606299213" header="0.31496062992125984" footer="0.31496062992125984"/>
  <pageSetup paperSize="9" scale="82" fitToHeight="0" orientation="landscape"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A9F7-31F3-47AF-8B35-D50043079E39}">
  <sheetPr codeName="Sheet1">
    <tabColor rgb="FFFFCC99"/>
    <pageSetUpPr fitToPage="1"/>
  </sheetPr>
  <dimension ref="B1:AQ318"/>
  <sheetViews>
    <sheetView showGridLines="0" zoomScale="50" zoomScaleNormal="50" zoomScaleSheetLayoutView="40" workbookViewId="0">
      <pane xSplit="2" ySplit="9" topLeftCell="C10" activePane="bottomRight" state="frozen"/>
      <selection pane="topRight" activeCell="B1" sqref="B1"/>
      <selection pane="bottomLeft" activeCell="A10" sqref="A10"/>
      <selection pane="bottomRight"/>
    </sheetView>
  </sheetViews>
  <sheetFormatPr defaultColWidth="9" defaultRowHeight="15" x14ac:dyDescent="0.2"/>
  <cols>
    <col min="1" max="1" width="1.625" style="1" customWidth="1"/>
    <col min="2" max="2" width="16.75" style="1" customWidth="1"/>
    <col min="3" max="3" width="30.75" style="24" customWidth="1"/>
    <col min="4" max="4" width="5.75" style="24" customWidth="1"/>
    <col min="5" max="5" width="111" style="1" customWidth="1"/>
    <col min="6" max="6" width="141" style="1" hidden="1" customWidth="1"/>
    <col min="7" max="7" width="8" style="1" customWidth="1"/>
    <col min="8" max="8" width="12.5" customWidth="1"/>
    <col min="9" max="9" width="4.5" customWidth="1"/>
    <col min="10" max="10" width="10.875" style="1" customWidth="1"/>
    <col min="11" max="11" width="4.5" style="1" customWidth="1"/>
    <col min="12" max="12" width="14.25" style="1" customWidth="1"/>
    <col min="13" max="13" width="4.75" style="1" customWidth="1"/>
    <col min="14" max="14" width="14.875" style="1" customWidth="1"/>
    <col min="15" max="15" width="4.5" style="1" customWidth="1"/>
    <col min="16" max="16" width="11.875" style="1" customWidth="1"/>
    <col min="17" max="17" width="4.5" style="1" customWidth="1"/>
    <col min="18" max="18" width="10.875" style="1" customWidth="1"/>
    <col min="19" max="19" width="4.5" style="1" customWidth="1"/>
    <col min="20" max="20" width="13" style="1" customWidth="1"/>
    <col min="21" max="21" width="4.5" style="1" customWidth="1"/>
    <col min="22" max="22" width="13.125" style="1" customWidth="1"/>
    <col min="23" max="23" width="4.5" style="1" customWidth="1"/>
    <col min="24" max="24" width="11.5" style="1" customWidth="1"/>
    <col min="25" max="25" width="3.75" style="1" bestFit="1" customWidth="1"/>
    <col min="26" max="26" width="13.5" style="1" customWidth="1"/>
    <col min="27" max="27" width="4.5" style="1" customWidth="1"/>
    <col min="28" max="28" width="14.625" style="1" bestFit="1" customWidth="1"/>
    <col min="29" max="29" width="3.75" style="1" bestFit="1" customWidth="1"/>
    <col min="30" max="30" width="13.875" style="1" customWidth="1"/>
    <col min="31" max="31" width="3.75" style="1" customWidth="1"/>
    <col min="32" max="32" width="14" style="1" customWidth="1"/>
    <col min="33" max="33" width="3.75" style="1" customWidth="1"/>
    <col min="34" max="34" width="14.25" style="1" customWidth="1"/>
    <col min="35" max="35" width="4.5" style="1" customWidth="1"/>
    <col min="36" max="36" width="10.125" style="1" customWidth="1"/>
    <col min="37" max="37" width="4.5" style="1" customWidth="1"/>
    <col min="38" max="38" width="12.25" style="1" customWidth="1"/>
    <col min="39" max="39" width="4.5" style="1" customWidth="1"/>
    <col min="40" max="40" width="13.5" style="1" customWidth="1"/>
    <col min="41" max="41" width="4.625" style="1" customWidth="1"/>
    <col min="42" max="42" width="0.875" customWidth="1"/>
    <col min="44" max="16384" width="9" style="1"/>
  </cols>
  <sheetData>
    <row r="1" spans="2:41" ht="8.25" customHeight="1" thickBot="1" x14ac:dyDescent="0.25"/>
    <row r="2" spans="2:41" ht="15" customHeight="1" x14ac:dyDescent="0.2">
      <c r="B2" s="162" t="s">
        <v>1095</v>
      </c>
      <c r="C2" s="163"/>
      <c r="D2" s="163"/>
      <c r="E2" s="163"/>
      <c r="F2" s="163"/>
      <c r="G2" s="164"/>
      <c r="H2" s="33" t="s">
        <v>118</v>
      </c>
      <c r="I2" s="34">
        <f ca="1">SUMPRODUCT(SUBTOTAL(3,OFFSET($H$10:$H$309,ROW($H$10:$H$309)-ROW($H$10),0,1)),--($H$10:$H$309=H2))</f>
        <v>226</v>
      </c>
      <c r="J2" s="35" t="s">
        <v>578</v>
      </c>
      <c r="K2" s="34">
        <f t="shared" ref="K2:K7" ca="1" si="0">SUMPRODUCT(SUBTOTAL(3,OFFSET($J$10:$J$309,ROW($J$10:$J$309)-ROW($J$10),0,1)),--($J$10:$J$309=J2))</f>
        <v>164</v>
      </c>
      <c r="L2" s="35" t="s">
        <v>1054</v>
      </c>
      <c r="M2" s="34">
        <f ca="1">SUMPRODUCT(SUBTOTAL(3,OFFSET($L$10:$L$309,ROW($L$10:$L$309)-ROW($L$10),0,1)),--($L$10:$L$309=L2))</f>
        <v>52</v>
      </c>
      <c r="N2" s="35" t="s">
        <v>1054</v>
      </c>
      <c r="O2" s="34">
        <f ca="1">SUMPRODUCT(SUBTOTAL(3,OFFSET($N$10:$N$309,ROW($N$10:$N$309)-ROW($N$10),0,1)),--($N$10:$N$309=N2))</f>
        <v>48</v>
      </c>
      <c r="P2" s="36" t="s">
        <v>312</v>
      </c>
      <c r="Q2" s="51">
        <f ca="1">SUMPRODUCT(SUBTOTAL(3,OFFSET($P$10:$P$309,ROW($P$10:$P$309)-ROW($P$10),0,1)),--($P$10:$P$309=P2))</f>
        <v>111</v>
      </c>
      <c r="R2" s="33" t="s">
        <v>290</v>
      </c>
      <c r="S2" s="34">
        <f ca="1">SUMPRODUCT(SUBTOTAL(3,OFFSET($R$10:$R$309,ROW($R$10:$R$309)-ROW($R$10),0,1)),--($R$10:$R$309=R2))</f>
        <v>95</v>
      </c>
      <c r="T2" s="35" t="s">
        <v>264</v>
      </c>
      <c r="U2" s="34">
        <f ca="1">SUMPRODUCT(SUBTOTAL(3,OFFSET($T$10:$T$309,ROW($T$10:$T$309)-ROW($T$10),0,1)),--($T$10:$T$309=T2))</f>
        <v>236</v>
      </c>
      <c r="V2" s="35" t="s">
        <v>383</v>
      </c>
      <c r="W2" s="34">
        <f ca="1">SUMPRODUCT(SUBTOTAL(3,OFFSET($V$10:$V$309,ROW($V$10:$V$309)-ROW($V$10),0,1)),--($V$10:$V$309=V2))</f>
        <v>103</v>
      </c>
      <c r="X2" s="35" t="s">
        <v>1203</v>
      </c>
      <c r="Y2" s="34">
        <f t="shared" ref="Y2:Y7" ca="1" si="1">SUMPRODUCT(SUBTOTAL(3,OFFSET($X$10:$X$309,ROW($X$10:$X$309)-ROW($X$10),0,1)),--($X$10:$X$309=X2))</f>
        <v>113</v>
      </c>
      <c r="Z2" s="35" t="s">
        <v>160</v>
      </c>
      <c r="AA2" s="34">
        <f t="shared" ref="AA2:AA7" ca="1" si="2">SUMPRODUCT(SUBTOTAL(3,OFFSET($Z$10:$Z$309,ROW($Z$10:$Z$309)-ROW($Z$10),0,1)),--($Z$10:$Z$309=Z2))</f>
        <v>146</v>
      </c>
      <c r="AB2" s="35" t="s">
        <v>385</v>
      </c>
      <c r="AC2" s="34">
        <f ca="1">SUMPRODUCT(SUBTOTAL(3,OFFSET($AB$10:$AB$309,ROW($AB$10:$AB$309)-ROW($AB$10),0,1)),--($AB$10:$AB$309=AB2))</f>
        <v>246</v>
      </c>
      <c r="AD2" s="35" t="s">
        <v>486</v>
      </c>
      <c r="AE2" s="34">
        <f ca="1">SUMPRODUCT(SUBTOTAL(3,OFFSET($AD$10:$AD$309,ROW($AD$10:$AD$309)-ROW($AD$10),0,1)),--($AD$10:$AD$309=AD2))</f>
        <v>235</v>
      </c>
      <c r="AF2" s="33" t="s">
        <v>290</v>
      </c>
      <c r="AG2" s="34">
        <f ca="1">SUMPRODUCT(SUBTOTAL(3,OFFSET($AF$10:$AF$309,ROW($AF$10:$AF$309)-ROW($AF$10),0,1)),--($AF$10:$AF$309=AF2))</f>
        <v>58</v>
      </c>
      <c r="AH2" s="35" t="s">
        <v>150</v>
      </c>
      <c r="AI2" s="34">
        <f ca="1">SUMPRODUCT(SUBTOTAL(3,OFFSET($AH$10:$AH$309,ROW($AH$10:$AH$309)-ROW($AH$10),0,1)),--($AH$10:$AH$309=AH2))</f>
        <v>28</v>
      </c>
      <c r="AJ2" s="35" t="s">
        <v>1203</v>
      </c>
      <c r="AK2" s="34">
        <f t="shared" ref="AK2:AK7" ca="1" si="3">SUMPRODUCT(SUBTOTAL(3,OFFSET($AJ$10:$AJ$309,ROW($AJ$10:$AJ$309)-ROW($AJ$10),0,1)),--($AJ$10:$AJ$309=AJ2))</f>
        <v>113</v>
      </c>
      <c r="AL2" s="35" t="s">
        <v>346</v>
      </c>
      <c r="AM2" s="36">
        <f ca="1">SUMPRODUCT(SUBTOTAL(3,OFFSET($AL$10:$AL$309,ROW($AL$10:$AL$309)-ROW($AL$10),0,1)),--($AL$10:$AL$309=AL2))</f>
        <v>125</v>
      </c>
      <c r="AN2" s="36" t="s">
        <v>149</v>
      </c>
      <c r="AO2" s="39">
        <f ca="1">SUMPRODUCT(SUBTOTAL(3,OFFSET($AN$10:$AN$309,ROW($AN$10:$AN$309)-ROW($AN$10),0,1)),--($AN$10:$AN$309=AN2))</f>
        <v>122</v>
      </c>
    </row>
    <row r="3" spans="2:41" ht="15" customHeight="1" x14ac:dyDescent="0.2">
      <c r="B3" s="165"/>
      <c r="C3" s="166"/>
      <c r="D3" s="166"/>
      <c r="E3" s="166"/>
      <c r="F3" s="166"/>
      <c r="G3" s="167"/>
      <c r="H3" s="40" t="s">
        <v>1028</v>
      </c>
      <c r="I3" s="37">
        <f ca="1">SUMPRODUCT(SUBTOTAL(3,OFFSET($H$10:$H$309,ROW($H$10:$H$309)-ROW($H$10),0,1)),--($H$10:$H$309=H3))</f>
        <v>59</v>
      </c>
      <c r="J3" s="38" t="s">
        <v>462</v>
      </c>
      <c r="K3" s="37">
        <f t="shared" ca="1" si="0"/>
        <v>18</v>
      </c>
      <c r="L3" s="38" t="s">
        <v>424</v>
      </c>
      <c r="M3" s="37">
        <f ca="1">SUMPRODUCT(SUBTOTAL(3,OFFSET($L$10:$L$309,ROW($L$10:$L$309)-ROW($L$10),0,1)),--($L$10:$L$309=L3))</f>
        <v>42</v>
      </c>
      <c r="N3" s="38" t="s">
        <v>425</v>
      </c>
      <c r="O3" s="37">
        <f ca="1">SUMPRODUCT(SUBTOTAL(3,OFFSET($N$10:$N$309,ROW($N$10:$N$309)-ROW($N$10),0,1)),--($N$10:$N$309=N3))</f>
        <v>17</v>
      </c>
      <c r="P3" s="112" t="s">
        <v>329</v>
      </c>
      <c r="Q3" s="42">
        <f ca="1">SUMPRODUCT(SUBTOTAL(3,OFFSET($P$10:$P$309,ROW($P$10:$P$309)-ROW($P$10),0,1)),--($P$10:$P$309=P3))</f>
        <v>104</v>
      </c>
      <c r="R3" s="40" t="s">
        <v>416</v>
      </c>
      <c r="S3" s="37">
        <f ca="1">SUMPRODUCT(SUBTOTAL(3,OFFSET($R$10:$R$309,ROW($R$10:$R$309)-ROW($R$10),0,1)),--($R$10:$R$309=R3))</f>
        <v>205</v>
      </c>
      <c r="T3" s="38" t="s">
        <v>265</v>
      </c>
      <c r="U3" s="37">
        <f ca="1">SUMPRODUCT(SUBTOTAL(3,OFFSET($T$10:$T$309,ROW($T$10:$T$309)-ROW($T$10),0,1)),--($T$10:$T$309=T3))</f>
        <v>64</v>
      </c>
      <c r="V3" s="38" t="s">
        <v>384</v>
      </c>
      <c r="W3" s="37">
        <f ca="1">SUMPRODUCT(SUBTOTAL(3,OFFSET($V$10:$V$309,ROW($V$10:$V$309)-ROW($V$10),0,1)),--($V$10:$V$309=V3))</f>
        <v>22</v>
      </c>
      <c r="X3" s="38" t="s">
        <v>148</v>
      </c>
      <c r="Y3" s="37">
        <f t="shared" ca="1" si="1"/>
        <v>59</v>
      </c>
      <c r="Z3" s="38" t="s">
        <v>460</v>
      </c>
      <c r="AA3" s="37">
        <f t="shared" ca="1" si="2"/>
        <v>49</v>
      </c>
      <c r="AB3" s="38" t="s">
        <v>569</v>
      </c>
      <c r="AC3" s="37">
        <f ca="1">SUMPRODUCT(SUBTOTAL(3,OFFSET($AB$10:$AB$309,ROW($AB$10:$AB$309)-ROW($AB$10),0,1)),--($AB$10:$AB$309=AB3))</f>
        <v>54</v>
      </c>
      <c r="AD3" s="38" t="s">
        <v>568</v>
      </c>
      <c r="AE3" s="37">
        <f ca="1">SUMPRODUCT(SUBTOTAL(3,OFFSET($AD$10:$AD$309,ROW($AD$10:$AD$309)-ROW($AD$10),0,1)),--($AD$10:$AD$309=AD3))</f>
        <v>65</v>
      </c>
      <c r="AF3" s="40" t="s">
        <v>416</v>
      </c>
      <c r="AG3" s="37">
        <f ca="1">SUMPRODUCT(SUBTOTAL(3,OFFSET($AF$10:$AF$309,ROW($AF$10:$AF$309)-ROW($AF$10),0,1)),--($AF$10:$AF$309=AF3))</f>
        <v>184</v>
      </c>
      <c r="AH3" s="38" t="s">
        <v>104</v>
      </c>
      <c r="AI3" s="37">
        <f ca="1">SUMPRODUCT(SUBTOTAL(3,OFFSET($AH$10:$AH$309,ROW($AH$10:$AH$309)-ROW($AH$10),0,1)),--($AH$10:$AH$309=AH3))</f>
        <v>146</v>
      </c>
      <c r="AJ3" s="38" t="s">
        <v>148</v>
      </c>
      <c r="AK3" s="37">
        <f t="shared" ca="1" si="3"/>
        <v>27</v>
      </c>
      <c r="AL3" s="38" t="s">
        <v>460</v>
      </c>
      <c r="AM3" s="112">
        <f ca="1">SUMPRODUCT(SUBTOTAL(3,OFFSET($AL$10:$AL$309,ROW($AL$10:$AL$309)-ROW($AL$10),0,1)),--($AL$10:$AL$309=AL3))</f>
        <v>67</v>
      </c>
      <c r="AN3" s="112" t="s">
        <v>516</v>
      </c>
      <c r="AO3" s="41">
        <f ca="1">SUMPRODUCT(SUBTOTAL(3,OFFSET($AN$10:$AN$309,ROW($AN$10:$AN$309)-ROW($AN$10),0,1)),--($AN$10:$AN$309=AN3))</f>
        <v>44</v>
      </c>
    </row>
    <row r="4" spans="2:41" ht="15" customHeight="1" x14ac:dyDescent="0.2">
      <c r="B4" s="165"/>
      <c r="C4" s="166"/>
      <c r="D4" s="166"/>
      <c r="E4" s="166"/>
      <c r="F4" s="166"/>
      <c r="G4" s="167"/>
      <c r="H4" s="40" t="s">
        <v>1029</v>
      </c>
      <c r="I4" s="37">
        <f ca="1">SUMPRODUCT(SUBTOTAL(3,OFFSET($H$10:$H$309,ROW($H$10:$H$309)-ROW($H$10),0,1)),--($H$10:$H$309=H4))</f>
        <v>15</v>
      </c>
      <c r="J4" s="38" t="s">
        <v>434</v>
      </c>
      <c r="K4" s="37">
        <f t="shared" ca="1" si="0"/>
        <v>13</v>
      </c>
      <c r="L4" s="38" t="s">
        <v>294</v>
      </c>
      <c r="M4" s="37">
        <f ca="1">SUMPRODUCT(SUBTOTAL(3,OFFSET($L$10:$L$309,ROW($L$10:$L$309)-ROW($L$10),0,1)),--($L$10:$L$309=L4))</f>
        <v>42</v>
      </c>
      <c r="N4" s="38" t="s">
        <v>294</v>
      </c>
      <c r="O4" s="37">
        <f ca="1">SUMPRODUCT(SUBTOTAL(3,OFFSET($N$10:$N$309,ROW($N$10:$N$309)-ROW($N$10),0,1)),--($N$10:$N$309=N4))</f>
        <v>18</v>
      </c>
      <c r="P4" s="112" t="s">
        <v>313</v>
      </c>
      <c r="Q4" s="42">
        <f ca="1">SUMPRODUCT(SUBTOTAL(3,OFFSET($P$10:$P$309,ROW($P$10:$P$309)-ROW($P$10),0,1)),--($P$10:$P$309=P4))</f>
        <v>85</v>
      </c>
      <c r="R4" s="40"/>
      <c r="S4" s="37"/>
      <c r="T4" s="38"/>
      <c r="U4" s="37"/>
      <c r="V4" s="38" t="s">
        <v>571</v>
      </c>
      <c r="W4" s="37">
        <f ca="1">SUMPRODUCT(SUBTOTAL(3,OFFSET($V$10:$V$309,ROW($V$10:$V$309)-ROW($V$10),0,1)),--($V$10:$V$309=V4))</f>
        <v>111</v>
      </c>
      <c r="X4" s="38" t="s">
        <v>462</v>
      </c>
      <c r="Y4" s="37">
        <f t="shared" ca="1" si="1"/>
        <v>16</v>
      </c>
      <c r="Z4" s="38" t="s">
        <v>161</v>
      </c>
      <c r="AA4" s="37">
        <f t="shared" ca="1" si="2"/>
        <v>18</v>
      </c>
      <c r="AB4" s="38"/>
      <c r="AC4" s="37"/>
      <c r="AD4" s="38"/>
      <c r="AE4" s="37"/>
      <c r="AF4" s="40" t="s">
        <v>96</v>
      </c>
      <c r="AG4" s="37">
        <f ca="1">SUMPRODUCT(SUBTOTAL(3,OFFSET($AF$10:$AF$309,ROW($AF$10:$AF$309)-ROW($AF$10),0,1)),--($AF$10:$AF$309=AF4))</f>
        <v>58</v>
      </c>
      <c r="AH4" s="38" t="s">
        <v>576</v>
      </c>
      <c r="AI4" s="37">
        <f ca="1">SUMPRODUCT(SUBTOTAL(3,OFFSET($AH$10:$AH$309,ROW($AH$10:$AH$309)-ROW($AH$10),0,1)),--($AH$10:$AH$309=AH4))</f>
        <v>10</v>
      </c>
      <c r="AJ4" s="38" t="s">
        <v>462</v>
      </c>
      <c r="AK4" s="37">
        <f t="shared" ca="1" si="3"/>
        <v>16</v>
      </c>
      <c r="AL4" s="38" t="s">
        <v>161</v>
      </c>
      <c r="AM4" s="112">
        <f ca="1">SUMPRODUCT(SUBTOTAL(3,OFFSET($AL$10:$AL$309,ROW($AL$10:$AL$309)-ROW($AL$10),0,1)),--($AL$10:$AL$309=AL4))</f>
        <v>24</v>
      </c>
      <c r="AN4" s="112" t="s">
        <v>515</v>
      </c>
      <c r="AO4" s="42">
        <f ca="1">SUMPRODUCT(SUBTOTAL(3,OFFSET($AN$10:$AN$309,ROW($AN$10:$AN$309)-ROW($AN$10),0,1)),--($AN$10:$AN$309=AN4))</f>
        <v>116</v>
      </c>
    </row>
    <row r="5" spans="2:41" ht="15" customHeight="1" x14ac:dyDescent="0.2">
      <c r="B5" s="165"/>
      <c r="C5" s="166"/>
      <c r="D5" s="166"/>
      <c r="E5" s="166"/>
      <c r="F5" s="166"/>
      <c r="G5" s="167"/>
      <c r="H5" s="40"/>
      <c r="I5" s="37"/>
      <c r="J5" s="38" t="s">
        <v>389</v>
      </c>
      <c r="K5" s="37">
        <f t="shared" ca="1" si="0"/>
        <v>92</v>
      </c>
      <c r="L5" s="38" t="s">
        <v>96</v>
      </c>
      <c r="M5" s="37">
        <f ca="1">SUMPRODUCT(SUBTOTAL(3,OFFSET($L$10:$L$309,ROW($L$10:$L$309)-ROW($L$10),0,1)),--($L$10:$L$309=L5))</f>
        <v>164</v>
      </c>
      <c r="N5" s="38" t="s">
        <v>96</v>
      </c>
      <c r="O5" s="37">
        <f ca="1">SUMPRODUCT(SUBTOTAL(3,OFFSET($N$10:$N$309,ROW($N$10:$N$309)-ROW($N$10),0,1)),--($N$10:$N$309=N5))</f>
        <v>217</v>
      </c>
      <c r="P5" s="112"/>
      <c r="Q5" s="42"/>
      <c r="R5" s="40"/>
      <c r="S5" s="37"/>
      <c r="T5" s="38"/>
      <c r="U5" s="37"/>
      <c r="V5" s="38" t="s">
        <v>96</v>
      </c>
      <c r="W5" s="37">
        <f ca="1">SUMPRODUCT(SUBTOTAL(3,OFFSET($V$10:$V$309,ROW($V$10:$V$309)-ROW($V$10),0,1)),--($V$10:$V$309=V5))</f>
        <v>64</v>
      </c>
      <c r="X5" s="38" t="s">
        <v>461</v>
      </c>
      <c r="Y5" s="37">
        <f t="shared" ca="1" si="1"/>
        <v>14</v>
      </c>
      <c r="Z5" s="38" t="s">
        <v>577</v>
      </c>
      <c r="AA5" s="37">
        <f t="shared" ca="1" si="2"/>
        <v>7</v>
      </c>
      <c r="AB5" s="38"/>
      <c r="AC5" s="37"/>
      <c r="AD5" s="38"/>
      <c r="AE5" s="37"/>
      <c r="AF5" s="40"/>
      <c r="AG5" s="37"/>
      <c r="AH5" s="38" t="s">
        <v>289</v>
      </c>
      <c r="AI5" s="37">
        <f ca="1">SUMPRODUCT(SUBTOTAL(3,OFFSET($AH$10:$AH$309,ROW($AH$10:$AH$309)-ROW($AH$10),0,1)),--($AH$10:$AH$309=AH5))</f>
        <v>116</v>
      </c>
      <c r="AJ5" s="38" t="s">
        <v>461</v>
      </c>
      <c r="AK5" s="37">
        <f t="shared" ca="1" si="3"/>
        <v>20</v>
      </c>
      <c r="AL5" s="38" t="s">
        <v>577</v>
      </c>
      <c r="AM5" s="112">
        <f ca="1">SUMPRODUCT(SUBTOTAL(3,OFFSET($AL$10:$AL$309,ROW($AL$10:$AL$309)-ROW($AL$10),0,1)),--($AL$10:$AL$309=AL5))</f>
        <v>21</v>
      </c>
      <c r="AN5" s="112" t="s">
        <v>96</v>
      </c>
      <c r="AO5" s="42">
        <f ca="1">SUMPRODUCT(SUBTOTAL(3,OFFSET($AN$10:$AN$309,ROW($AN$10:$AN$309)-ROW($AN$10),0,1)),--($AN$10:$AN$309=AN5))</f>
        <v>18</v>
      </c>
    </row>
    <row r="6" spans="2:41" ht="15" customHeight="1" x14ac:dyDescent="0.2">
      <c r="B6" s="165"/>
      <c r="C6" s="166"/>
      <c r="D6" s="166"/>
      <c r="E6" s="166"/>
      <c r="F6" s="166"/>
      <c r="G6" s="167"/>
      <c r="H6" s="40"/>
      <c r="I6" s="37"/>
      <c r="J6" s="38" t="s">
        <v>162</v>
      </c>
      <c r="K6" s="37">
        <f t="shared" ca="1" si="0"/>
        <v>7</v>
      </c>
      <c r="L6" s="38"/>
      <c r="M6" s="37"/>
      <c r="N6" s="38"/>
      <c r="O6" s="37"/>
      <c r="P6" s="112"/>
      <c r="Q6" s="42"/>
      <c r="R6" s="40"/>
      <c r="S6" s="37"/>
      <c r="T6" s="38"/>
      <c r="U6" s="37"/>
      <c r="V6" s="38"/>
      <c r="W6" s="37"/>
      <c r="X6" s="38" t="s">
        <v>389</v>
      </c>
      <c r="Y6" s="37">
        <f t="shared" ca="1" si="1"/>
        <v>34</v>
      </c>
      <c r="Z6" s="38" t="s">
        <v>514</v>
      </c>
      <c r="AA6" s="37">
        <f t="shared" ca="1" si="2"/>
        <v>23</v>
      </c>
      <c r="AB6" s="38"/>
      <c r="AC6" s="37"/>
      <c r="AD6" s="38"/>
      <c r="AE6" s="37"/>
      <c r="AF6" s="40"/>
      <c r="AG6" s="37"/>
      <c r="AH6" s="38"/>
      <c r="AI6" s="37"/>
      <c r="AJ6" s="38" t="s">
        <v>389</v>
      </c>
      <c r="AK6" s="37">
        <f t="shared" ca="1" si="3"/>
        <v>61</v>
      </c>
      <c r="AL6" s="38" t="s">
        <v>96</v>
      </c>
      <c r="AM6" s="112">
        <f ca="1">SUMPRODUCT(SUBTOTAL(3,OFFSET($AL$10:$AL$309,ROW($AL$10:$AL$309)-ROW($AL$10),0,1)),--($AL$10:$AL$309=AL6))</f>
        <v>63</v>
      </c>
      <c r="AN6" s="112"/>
      <c r="AO6" s="42"/>
    </row>
    <row r="7" spans="2:41" ht="15" customHeight="1" thickBot="1" x14ac:dyDescent="0.25">
      <c r="B7" s="168"/>
      <c r="C7" s="169"/>
      <c r="D7" s="169"/>
      <c r="E7" s="169"/>
      <c r="F7" s="169"/>
      <c r="G7" s="170"/>
      <c r="H7" s="43"/>
      <c r="I7" s="44"/>
      <c r="J7" s="45" t="s">
        <v>57</v>
      </c>
      <c r="K7" s="44">
        <f t="shared" ca="1" si="0"/>
        <v>6</v>
      </c>
      <c r="L7" s="45"/>
      <c r="M7" s="44"/>
      <c r="N7" s="45"/>
      <c r="O7" s="44"/>
      <c r="P7" s="46"/>
      <c r="Q7" s="47"/>
      <c r="R7" s="43"/>
      <c r="S7" s="44"/>
      <c r="T7" s="45"/>
      <c r="U7" s="44"/>
      <c r="V7" s="45"/>
      <c r="W7" s="44"/>
      <c r="X7" s="45" t="s">
        <v>96</v>
      </c>
      <c r="Y7" s="44">
        <f t="shared" ca="1" si="1"/>
        <v>64</v>
      </c>
      <c r="Z7" s="45" t="s">
        <v>96</v>
      </c>
      <c r="AA7" s="44">
        <f t="shared" ca="1" si="2"/>
        <v>57</v>
      </c>
      <c r="AB7" s="45"/>
      <c r="AC7" s="44"/>
      <c r="AD7" s="45"/>
      <c r="AE7" s="44"/>
      <c r="AF7" s="43"/>
      <c r="AG7" s="44"/>
      <c r="AH7" s="45"/>
      <c r="AI7" s="44"/>
      <c r="AJ7" s="45" t="s">
        <v>96</v>
      </c>
      <c r="AK7" s="44">
        <f t="shared" ca="1" si="3"/>
        <v>63</v>
      </c>
      <c r="AL7" s="45"/>
      <c r="AM7" s="46"/>
      <c r="AN7" s="112"/>
      <c r="AO7" s="42"/>
    </row>
    <row r="8" spans="2:41" ht="21.75" customHeight="1" thickBot="1" x14ac:dyDescent="0.25">
      <c r="B8" s="160" t="s">
        <v>134</v>
      </c>
      <c r="C8" s="158" t="s">
        <v>646</v>
      </c>
      <c r="D8" s="158" t="s">
        <v>97</v>
      </c>
      <c r="E8" s="158" t="s">
        <v>285</v>
      </c>
      <c r="F8" s="176" t="s">
        <v>1093</v>
      </c>
      <c r="G8" s="174" t="s">
        <v>1094</v>
      </c>
      <c r="H8" s="171" t="s">
        <v>286</v>
      </c>
      <c r="I8" s="172"/>
      <c r="J8" s="172"/>
      <c r="K8" s="172"/>
      <c r="L8" s="172"/>
      <c r="M8" s="172"/>
      <c r="N8" s="172"/>
      <c r="O8" s="172"/>
      <c r="P8" s="172"/>
      <c r="Q8" s="173"/>
      <c r="R8" s="171" t="s">
        <v>463</v>
      </c>
      <c r="S8" s="172"/>
      <c r="T8" s="172"/>
      <c r="U8" s="172"/>
      <c r="V8" s="172"/>
      <c r="W8" s="172"/>
      <c r="X8" s="172"/>
      <c r="Y8" s="172"/>
      <c r="Z8" s="172"/>
      <c r="AA8" s="172"/>
      <c r="AB8" s="172"/>
      <c r="AC8" s="172"/>
      <c r="AD8" s="172"/>
      <c r="AE8" s="173"/>
      <c r="AF8" s="171" t="s">
        <v>1345</v>
      </c>
      <c r="AG8" s="172"/>
      <c r="AH8" s="172"/>
      <c r="AI8" s="172"/>
      <c r="AJ8" s="172"/>
      <c r="AK8" s="172"/>
      <c r="AL8" s="172"/>
      <c r="AM8" s="172"/>
      <c r="AN8" s="172"/>
      <c r="AO8" s="173"/>
    </row>
    <row r="9" spans="2:41" customFormat="1" ht="32.25" customHeight="1" thickBot="1" x14ac:dyDescent="0.25">
      <c r="B9" s="161"/>
      <c r="C9" s="159"/>
      <c r="D9" s="159"/>
      <c r="E9" s="159"/>
      <c r="F9" s="177"/>
      <c r="G9" s="175"/>
      <c r="H9" s="31" t="s">
        <v>1009</v>
      </c>
      <c r="I9" s="30"/>
      <c r="J9" s="32" t="s">
        <v>287</v>
      </c>
      <c r="K9" s="30"/>
      <c r="L9" s="32" t="s">
        <v>377</v>
      </c>
      <c r="M9" s="30"/>
      <c r="N9" s="32" t="s">
        <v>1343</v>
      </c>
      <c r="O9" s="30"/>
      <c r="P9" s="32" t="s">
        <v>1011</v>
      </c>
      <c r="Q9" s="105"/>
      <c r="R9" s="31" t="s">
        <v>395</v>
      </c>
      <c r="S9" s="30"/>
      <c r="T9" s="32" t="s">
        <v>518</v>
      </c>
      <c r="U9" s="30"/>
      <c r="V9" s="32" t="s">
        <v>588</v>
      </c>
      <c r="W9" s="30"/>
      <c r="X9" s="32" t="s">
        <v>587</v>
      </c>
      <c r="Y9" s="30"/>
      <c r="Z9" s="32" t="s">
        <v>1198</v>
      </c>
      <c r="AA9" s="30"/>
      <c r="AB9" s="32" t="s">
        <v>1061</v>
      </c>
      <c r="AC9" s="30"/>
      <c r="AD9" s="32" t="s">
        <v>579</v>
      </c>
      <c r="AE9" s="105"/>
      <c r="AF9" s="32" t="s">
        <v>396</v>
      </c>
      <c r="AG9" s="106"/>
      <c r="AH9" s="107" t="s">
        <v>608</v>
      </c>
      <c r="AI9" s="106"/>
      <c r="AJ9" s="107" t="s">
        <v>609</v>
      </c>
      <c r="AK9" s="106"/>
      <c r="AL9" s="107" t="s">
        <v>1199</v>
      </c>
      <c r="AM9" s="108"/>
      <c r="AN9" s="107" t="s">
        <v>1092</v>
      </c>
      <c r="AO9" s="109"/>
    </row>
    <row r="10" spans="2:41" customFormat="1" ht="25.5" x14ac:dyDescent="0.2">
      <c r="B10" s="113" t="s">
        <v>102</v>
      </c>
      <c r="C10" s="22" t="s">
        <v>647</v>
      </c>
      <c r="D10" s="23">
        <v>2010</v>
      </c>
      <c r="E10" s="48" t="s">
        <v>288</v>
      </c>
      <c r="F10" s="50" t="str">
        <f t="shared" ref="F10:F75" si="4">_xlfn.CONCAT(H10,J10,L10,N10,P10,R10,T10,V10,X10,Z10,AB10,AD10,AF10,AH10,AJ10,AL10,AN10)</f>
        <v>RankingPoint ValuesN/AOption RatingsReasonableUnlimitedEquivalentN/AN/AN/AIndependentFlat onlyUnlimitedMeasurablePoint ValueDirect RatingProgramming</v>
      </c>
      <c r="G10" s="49">
        <f t="shared" ref="G10:G73" si="5">COUNTIF($F$10:$F$309,F10)</f>
        <v>1</v>
      </c>
      <c r="H10" s="14" t="s">
        <v>118</v>
      </c>
      <c r="I10" s="28"/>
      <c r="J10" s="15" t="s">
        <v>578</v>
      </c>
      <c r="K10" s="28"/>
      <c r="L10" s="15" t="s">
        <v>96</v>
      </c>
      <c r="M10" s="28"/>
      <c r="N10" s="15" t="s">
        <v>1054</v>
      </c>
      <c r="O10" s="28"/>
      <c r="P10" s="15" t="s">
        <v>329</v>
      </c>
      <c r="Q10" s="29"/>
      <c r="R10" s="14" t="s">
        <v>416</v>
      </c>
      <c r="S10" s="28"/>
      <c r="T10" s="15" t="s">
        <v>265</v>
      </c>
      <c r="U10" s="28"/>
      <c r="V10" s="15" t="s">
        <v>96</v>
      </c>
      <c r="W10" s="28"/>
      <c r="X10" s="15" t="s">
        <v>96</v>
      </c>
      <c r="Y10" s="28"/>
      <c r="Z10" s="15" t="s">
        <v>96</v>
      </c>
      <c r="AA10" s="28"/>
      <c r="AB10" s="15" t="s">
        <v>385</v>
      </c>
      <c r="AC10" s="28"/>
      <c r="AD10" s="15" t="s">
        <v>486</v>
      </c>
      <c r="AE10" s="28"/>
      <c r="AF10" s="14" t="s">
        <v>416</v>
      </c>
      <c r="AG10" s="28"/>
      <c r="AH10" s="15" t="s">
        <v>104</v>
      </c>
      <c r="AI10" s="28"/>
      <c r="AJ10" s="15" t="s">
        <v>1203</v>
      </c>
      <c r="AK10" s="28"/>
      <c r="AL10" s="15" t="s">
        <v>346</v>
      </c>
      <c r="AM10" s="28"/>
      <c r="AN10" s="15" t="s">
        <v>515</v>
      </c>
      <c r="AO10" s="29"/>
    </row>
    <row r="11" spans="2:41" customFormat="1" ht="25.5" x14ac:dyDescent="0.2">
      <c r="B11" s="114" t="s">
        <v>0</v>
      </c>
      <c r="C11" s="22" t="s">
        <v>648</v>
      </c>
      <c r="D11" s="23">
        <v>1980</v>
      </c>
      <c r="E11" s="48" t="s">
        <v>230</v>
      </c>
      <c r="F11" s="50" t="str">
        <f t="shared" si="4"/>
        <v>CriteriaPoint ValuesN/AN/ALight≤ 25WeightedSubjectiveRatioComparisonIndependentHierarchicalN/AAnyN/AN/AFunctional</v>
      </c>
      <c r="G11" s="49">
        <f t="shared" si="5"/>
        <v>2</v>
      </c>
      <c r="H11" s="14" t="s">
        <v>1028</v>
      </c>
      <c r="I11" s="28"/>
      <c r="J11" s="15" t="s">
        <v>578</v>
      </c>
      <c r="K11" s="28"/>
      <c r="L11" s="15" t="s">
        <v>96</v>
      </c>
      <c r="M11" s="28"/>
      <c r="N11" s="15" t="s">
        <v>96</v>
      </c>
      <c r="O11" s="28"/>
      <c r="P11" s="15" t="s">
        <v>312</v>
      </c>
      <c r="Q11" s="29"/>
      <c r="R11" s="14" t="s">
        <v>291</v>
      </c>
      <c r="S11" s="28"/>
      <c r="T11" s="15" t="s">
        <v>264</v>
      </c>
      <c r="U11" s="28"/>
      <c r="V11" s="15" t="s">
        <v>383</v>
      </c>
      <c r="W11" s="28"/>
      <c r="X11" s="15" t="s">
        <v>148</v>
      </c>
      <c r="Y11" s="28"/>
      <c r="Z11" s="15" t="s">
        <v>460</v>
      </c>
      <c r="AA11" s="28"/>
      <c r="AB11" s="15" t="s">
        <v>385</v>
      </c>
      <c r="AC11" s="28"/>
      <c r="AD11" s="15" t="s">
        <v>568</v>
      </c>
      <c r="AE11" s="28"/>
      <c r="AF11" s="14" t="s">
        <v>96</v>
      </c>
      <c r="AG11" s="28"/>
      <c r="AH11" s="15" t="s">
        <v>289</v>
      </c>
      <c r="AI11" s="28"/>
      <c r="AJ11" s="15" t="s">
        <v>96</v>
      </c>
      <c r="AK11" s="28"/>
      <c r="AL11" s="15" t="s">
        <v>96</v>
      </c>
      <c r="AM11" s="28"/>
      <c r="AN11" s="15" t="s">
        <v>149</v>
      </c>
      <c r="AO11" s="29"/>
    </row>
    <row r="12" spans="2:41" customFormat="1" ht="15.75" x14ac:dyDescent="0.2">
      <c r="B12" s="114" t="s">
        <v>92</v>
      </c>
      <c r="C12" s="22" t="s">
        <v>650</v>
      </c>
      <c r="D12" s="23">
        <v>2011</v>
      </c>
      <c r="E12" s="48" t="s">
        <v>537</v>
      </c>
      <c r="F12" s="50" t="str">
        <f t="shared" si="4"/>
        <v>CriteriaPoint ValuesPreference ModelN/AReasonable≤ 25WeightedSubjectiveRatioComparisonIndependentHierarchicalN/AAnyN/AN/AFunctional</v>
      </c>
      <c r="G12" s="49">
        <f t="shared" si="5"/>
        <v>1</v>
      </c>
      <c r="H12" s="14" t="s">
        <v>1028</v>
      </c>
      <c r="I12" s="28"/>
      <c r="J12" s="15" t="s">
        <v>578</v>
      </c>
      <c r="K12" s="28"/>
      <c r="L12" s="15" t="s">
        <v>424</v>
      </c>
      <c r="M12" s="28"/>
      <c r="N12" s="15" t="s">
        <v>96</v>
      </c>
      <c r="O12" s="28"/>
      <c r="P12" s="15" t="s">
        <v>329</v>
      </c>
      <c r="Q12" s="29"/>
      <c r="R12" s="14" t="s">
        <v>291</v>
      </c>
      <c r="S12" s="28"/>
      <c r="T12" s="15" t="s">
        <v>264</v>
      </c>
      <c r="U12" s="28"/>
      <c r="V12" s="15" t="s">
        <v>383</v>
      </c>
      <c r="W12" s="28"/>
      <c r="X12" s="15" t="s">
        <v>148</v>
      </c>
      <c r="Y12" s="28"/>
      <c r="Z12" s="15" t="s">
        <v>460</v>
      </c>
      <c r="AA12" s="28"/>
      <c r="AB12" s="15" t="s">
        <v>385</v>
      </c>
      <c r="AC12" s="28"/>
      <c r="AD12" s="15" t="s">
        <v>568</v>
      </c>
      <c r="AE12" s="28"/>
      <c r="AF12" s="14" t="s">
        <v>96</v>
      </c>
      <c r="AG12" s="28"/>
      <c r="AH12" s="15" t="s">
        <v>289</v>
      </c>
      <c r="AI12" s="28"/>
      <c r="AJ12" s="15" t="s">
        <v>96</v>
      </c>
      <c r="AK12" s="28"/>
      <c r="AL12" s="15" t="s">
        <v>96</v>
      </c>
      <c r="AM12" s="28"/>
      <c r="AN12" s="15" t="s">
        <v>149</v>
      </c>
      <c r="AO12" s="29"/>
    </row>
    <row r="13" spans="2:41" customFormat="1" ht="38.25" x14ac:dyDescent="0.2">
      <c r="B13" s="114" t="s">
        <v>176</v>
      </c>
      <c r="C13" s="22" t="s">
        <v>651</v>
      </c>
      <c r="D13" s="23">
        <v>1997</v>
      </c>
      <c r="E13" s="48" t="s">
        <v>292</v>
      </c>
      <c r="F13" s="50" t="str">
        <f t="shared" si="4"/>
        <v>CriteriaPoint ValuesN/AN/ALight≤ 25WeightedSubjectiveRatioComparisonIndependentHierarchicalN/AAnyN/AN/AFunctional</v>
      </c>
      <c r="G13" s="49">
        <f t="shared" si="5"/>
        <v>2</v>
      </c>
      <c r="H13" s="14" t="s">
        <v>1028</v>
      </c>
      <c r="I13" s="28"/>
      <c r="J13" s="15" t="s">
        <v>578</v>
      </c>
      <c r="K13" s="28"/>
      <c r="L13" s="15" t="s">
        <v>96</v>
      </c>
      <c r="M13" s="28"/>
      <c r="N13" s="15" t="s">
        <v>96</v>
      </c>
      <c r="O13" s="28"/>
      <c r="P13" s="15" t="s">
        <v>312</v>
      </c>
      <c r="Q13" s="29"/>
      <c r="R13" s="14" t="s">
        <v>291</v>
      </c>
      <c r="S13" s="28"/>
      <c r="T13" s="15" t="s">
        <v>264</v>
      </c>
      <c r="U13" s="28"/>
      <c r="V13" s="15" t="s">
        <v>383</v>
      </c>
      <c r="W13" s="28"/>
      <c r="X13" s="15" t="s">
        <v>148</v>
      </c>
      <c r="Y13" s="28"/>
      <c r="Z13" s="15" t="s">
        <v>460</v>
      </c>
      <c r="AA13" s="28"/>
      <c r="AB13" s="15" t="s">
        <v>385</v>
      </c>
      <c r="AC13" s="28"/>
      <c r="AD13" s="15" t="s">
        <v>568</v>
      </c>
      <c r="AE13" s="28"/>
      <c r="AF13" s="14" t="s">
        <v>96</v>
      </c>
      <c r="AG13" s="28"/>
      <c r="AH13" s="15" t="s">
        <v>289</v>
      </c>
      <c r="AI13" s="28"/>
      <c r="AJ13" s="15" t="s">
        <v>96</v>
      </c>
      <c r="AK13" s="28"/>
      <c r="AL13" s="15" t="s">
        <v>96</v>
      </c>
      <c r="AM13" s="28"/>
      <c r="AN13" s="15" t="s">
        <v>149</v>
      </c>
      <c r="AO13" s="29"/>
    </row>
    <row r="14" spans="2:41" customFormat="1" ht="15.75" x14ac:dyDescent="0.2">
      <c r="B14" s="114" t="s">
        <v>559</v>
      </c>
      <c r="C14" s="22" t="s">
        <v>692</v>
      </c>
      <c r="D14" s="23">
        <v>2019</v>
      </c>
      <c r="E14" s="48" t="s">
        <v>305</v>
      </c>
      <c r="F14" s="50" t="str">
        <f t="shared" si="4"/>
        <v>CriteriaPoint ValuesPreference ModelN/AHeavy≤ 25WeightedSubjectiveRatioComparisonIndependentHierarchicalN/AAnyN/AN/AProgramming</v>
      </c>
      <c r="G14" s="49">
        <f t="shared" si="5"/>
        <v>1</v>
      </c>
      <c r="H14" s="14" t="s">
        <v>1028</v>
      </c>
      <c r="I14" s="28"/>
      <c r="J14" s="15" t="s">
        <v>578</v>
      </c>
      <c r="K14" s="28"/>
      <c r="L14" s="15" t="s">
        <v>424</v>
      </c>
      <c r="M14" s="28"/>
      <c r="N14" s="15" t="s">
        <v>96</v>
      </c>
      <c r="O14" s="28"/>
      <c r="P14" s="15" t="s">
        <v>313</v>
      </c>
      <c r="Q14" s="29"/>
      <c r="R14" s="14" t="s">
        <v>291</v>
      </c>
      <c r="S14" s="28"/>
      <c r="T14" s="15" t="s">
        <v>264</v>
      </c>
      <c r="U14" s="28"/>
      <c r="V14" s="15" t="s">
        <v>383</v>
      </c>
      <c r="W14" s="28"/>
      <c r="X14" s="15" t="s">
        <v>148</v>
      </c>
      <c r="Y14" s="28"/>
      <c r="Z14" s="15" t="s">
        <v>460</v>
      </c>
      <c r="AA14" s="28"/>
      <c r="AB14" s="15" t="s">
        <v>385</v>
      </c>
      <c r="AC14" s="28"/>
      <c r="AD14" s="15" t="s">
        <v>568</v>
      </c>
      <c r="AE14" s="28"/>
      <c r="AF14" s="14" t="s">
        <v>96</v>
      </c>
      <c r="AG14" s="28"/>
      <c r="AH14" s="15" t="s">
        <v>289</v>
      </c>
      <c r="AI14" s="28"/>
      <c r="AJ14" s="15" t="s">
        <v>96</v>
      </c>
      <c r="AK14" s="28"/>
      <c r="AL14" s="15" t="s">
        <v>96</v>
      </c>
      <c r="AM14" s="28"/>
      <c r="AN14" s="15" t="s">
        <v>515</v>
      </c>
      <c r="AO14" s="29"/>
    </row>
    <row r="15" spans="2:41" customFormat="1" ht="25.5" x14ac:dyDescent="0.2">
      <c r="B15" s="114" t="s">
        <v>190</v>
      </c>
      <c r="C15" s="22" t="s">
        <v>652</v>
      </c>
      <c r="D15" s="23">
        <v>1983</v>
      </c>
      <c r="E15" s="48" t="s">
        <v>1291</v>
      </c>
      <c r="F15" s="50" t="str">
        <f t="shared" si="4"/>
        <v>CriteriaPoint ValuesN/AN/ALight≤ 25WeightedObjectiveRatioOptions-basedIndependentHierarchicalN/AAnyN/AN/AFunctional</v>
      </c>
      <c r="G15" s="49">
        <f t="shared" si="5"/>
        <v>1</v>
      </c>
      <c r="H15" s="14" t="s">
        <v>1028</v>
      </c>
      <c r="I15" s="28"/>
      <c r="J15" s="15" t="s">
        <v>578</v>
      </c>
      <c r="K15" s="28"/>
      <c r="L15" s="15" t="s">
        <v>96</v>
      </c>
      <c r="M15" s="28"/>
      <c r="N15" s="15" t="s">
        <v>96</v>
      </c>
      <c r="O15" s="28"/>
      <c r="P15" s="15" t="s">
        <v>312</v>
      </c>
      <c r="Q15" s="29"/>
      <c r="R15" s="14" t="s">
        <v>291</v>
      </c>
      <c r="S15" s="28"/>
      <c r="T15" s="15" t="s">
        <v>264</v>
      </c>
      <c r="U15" s="28"/>
      <c r="V15" s="15" t="s">
        <v>384</v>
      </c>
      <c r="W15" s="28"/>
      <c r="X15" s="15" t="s">
        <v>148</v>
      </c>
      <c r="Y15" s="28"/>
      <c r="Z15" s="15" t="s">
        <v>514</v>
      </c>
      <c r="AA15" s="28"/>
      <c r="AB15" s="15" t="s">
        <v>385</v>
      </c>
      <c r="AC15" s="28"/>
      <c r="AD15" s="15" t="s">
        <v>568</v>
      </c>
      <c r="AE15" s="28"/>
      <c r="AF15" s="14" t="s">
        <v>96</v>
      </c>
      <c r="AG15" s="28"/>
      <c r="AH15" s="15" t="s">
        <v>289</v>
      </c>
      <c r="AI15" s="28"/>
      <c r="AJ15" s="15" t="s">
        <v>96</v>
      </c>
      <c r="AK15" s="28"/>
      <c r="AL15" s="15" t="s">
        <v>96</v>
      </c>
      <c r="AM15" s="28"/>
      <c r="AN15" s="15" t="s">
        <v>149</v>
      </c>
      <c r="AO15" s="29"/>
    </row>
    <row r="16" spans="2:41" customFormat="1" ht="25.5" x14ac:dyDescent="0.2">
      <c r="B16" s="114" t="s">
        <v>109</v>
      </c>
      <c r="C16" s="22" t="s">
        <v>653</v>
      </c>
      <c r="D16" s="23">
        <v>1992</v>
      </c>
      <c r="E16" s="48" t="s">
        <v>293</v>
      </c>
      <c r="F16" s="50" t="str">
        <f t="shared" si="4"/>
        <v>RankingPoint ValuesN/AOption RatingsReasonableUnlimitedWeightedSubjectivePoint ValueReferenceIndependentHierarchicalUnlimitedMeasurablePoint ValueDirect RatingProgramming</v>
      </c>
      <c r="G16" s="49">
        <f t="shared" si="5"/>
        <v>1</v>
      </c>
      <c r="H16" s="14" t="s">
        <v>118</v>
      </c>
      <c r="I16" s="28"/>
      <c r="J16" s="15" t="s">
        <v>578</v>
      </c>
      <c r="K16" s="28"/>
      <c r="L16" s="15" t="s">
        <v>96</v>
      </c>
      <c r="M16" s="28"/>
      <c r="N16" s="15" t="s">
        <v>1054</v>
      </c>
      <c r="O16" s="28"/>
      <c r="P16" s="15" t="s">
        <v>329</v>
      </c>
      <c r="Q16" s="29"/>
      <c r="R16" s="14" t="s">
        <v>416</v>
      </c>
      <c r="S16" s="28"/>
      <c r="T16" s="15" t="s">
        <v>264</v>
      </c>
      <c r="U16" s="28"/>
      <c r="V16" s="15" t="s">
        <v>383</v>
      </c>
      <c r="W16" s="28"/>
      <c r="X16" s="15" t="s">
        <v>1203</v>
      </c>
      <c r="Y16" s="28"/>
      <c r="Z16" s="15" t="s">
        <v>161</v>
      </c>
      <c r="AA16" s="28"/>
      <c r="AB16" s="15" t="s">
        <v>385</v>
      </c>
      <c r="AC16" s="28"/>
      <c r="AD16" s="15" t="s">
        <v>568</v>
      </c>
      <c r="AE16" s="28"/>
      <c r="AF16" s="14" t="s">
        <v>416</v>
      </c>
      <c r="AG16" s="28"/>
      <c r="AH16" s="15" t="s">
        <v>104</v>
      </c>
      <c r="AI16" s="28"/>
      <c r="AJ16" s="15" t="s">
        <v>1203</v>
      </c>
      <c r="AK16" s="28"/>
      <c r="AL16" s="15" t="s">
        <v>346</v>
      </c>
      <c r="AM16" s="28"/>
      <c r="AN16" s="15" t="s">
        <v>515</v>
      </c>
      <c r="AO16" s="29"/>
    </row>
    <row r="17" spans="2:41" customFormat="1" ht="25.5" x14ac:dyDescent="0.2">
      <c r="B17" s="114" t="s">
        <v>1350</v>
      </c>
      <c r="C17" s="22" t="s">
        <v>1352</v>
      </c>
      <c r="D17" s="23">
        <v>2017</v>
      </c>
      <c r="E17" s="48" t="s">
        <v>1353</v>
      </c>
      <c r="F17" s="50" t="str">
        <f t="shared" ref="F17" si="6">_xlfn.CONCAT(H17,J17,L17,N17,P17,R17,T17,V17,X17,Z17,AB17,AD17,AF17,AH17,AJ17,AL17,AN17)</f>
        <v>CriteriaPoint ValuesN/AN/ALightUnlimitedWeightedSubjectiveRatioComparisonIndependentFlat onlyN/AAnyN/AN/AFunctional</v>
      </c>
      <c r="G17" s="49">
        <f t="shared" si="5"/>
        <v>3</v>
      </c>
      <c r="H17" s="14" t="s">
        <v>1028</v>
      </c>
      <c r="I17" s="28"/>
      <c r="J17" s="15" t="s">
        <v>578</v>
      </c>
      <c r="K17" s="28"/>
      <c r="L17" s="15" t="s">
        <v>96</v>
      </c>
      <c r="M17" s="28"/>
      <c r="N17" s="15" t="s">
        <v>96</v>
      </c>
      <c r="O17" s="28"/>
      <c r="P17" s="15" t="s">
        <v>312</v>
      </c>
      <c r="Q17" s="29"/>
      <c r="R17" s="14" t="s">
        <v>416</v>
      </c>
      <c r="S17" s="28"/>
      <c r="T17" s="15" t="s">
        <v>264</v>
      </c>
      <c r="U17" s="28"/>
      <c r="V17" s="15" t="s">
        <v>383</v>
      </c>
      <c r="W17" s="28"/>
      <c r="X17" s="15" t="s">
        <v>148</v>
      </c>
      <c r="Y17" s="28"/>
      <c r="Z17" s="15" t="s">
        <v>460</v>
      </c>
      <c r="AA17" s="28"/>
      <c r="AB17" s="15" t="s">
        <v>385</v>
      </c>
      <c r="AC17" s="28"/>
      <c r="AD17" s="15" t="s">
        <v>486</v>
      </c>
      <c r="AE17" s="28"/>
      <c r="AF17" s="14" t="s">
        <v>96</v>
      </c>
      <c r="AG17" s="28"/>
      <c r="AH17" s="15" t="s">
        <v>289</v>
      </c>
      <c r="AI17" s="28"/>
      <c r="AJ17" s="15" t="s">
        <v>96</v>
      </c>
      <c r="AK17" s="28"/>
      <c r="AL17" s="15" t="s">
        <v>96</v>
      </c>
      <c r="AM17" s="28"/>
      <c r="AN17" s="15" t="s">
        <v>149</v>
      </c>
      <c r="AO17" s="29"/>
    </row>
    <row r="18" spans="2:41" customFormat="1" ht="25.5" x14ac:dyDescent="0.2">
      <c r="B18" s="114" t="s">
        <v>167</v>
      </c>
      <c r="C18" s="22" t="s">
        <v>654</v>
      </c>
      <c r="D18" s="23">
        <v>2012</v>
      </c>
      <c r="E18" s="48" t="s">
        <v>295</v>
      </c>
      <c r="F18" s="50" t="str">
        <f t="shared" si="4"/>
        <v>RankingOrderOption RatingsN/AReasonableUnlimitedWeightedPre-determinedPoint ValueAssignmentIndependentHierarchical≤ 25AnyOrderComparisonProgramming</v>
      </c>
      <c r="G18" s="49">
        <f t="shared" si="5"/>
        <v>1</v>
      </c>
      <c r="H18" s="14" t="s">
        <v>118</v>
      </c>
      <c r="I18" s="28"/>
      <c r="J18" s="15" t="s">
        <v>389</v>
      </c>
      <c r="K18" s="28"/>
      <c r="L18" s="15" t="s">
        <v>1054</v>
      </c>
      <c r="M18" s="28"/>
      <c r="N18" s="15" t="s">
        <v>96</v>
      </c>
      <c r="O18" s="28"/>
      <c r="P18" s="15" t="s">
        <v>329</v>
      </c>
      <c r="Q18" s="29"/>
      <c r="R18" s="14" t="s">
        <v>416</v>
      </c>
      <c r="S18" s="28"/>
      <c r="T18" s="15" t="s">
        <v>264</v>
      </c>
      <c r="U18" s="28"/>
      <c r="V18" s="15" t="s">
        <v>571</v>
      </c>
      <c r="W18" s="28"/>
      <c r="X18" s="15" t="s">
        <v>1203</v>
      </c>
      <c r="Y18" s="28"/>
      <c r="Z18" s="15" t="s">
        <v>160</v>
      </c>
      <c r="AA18" s="28"/>
      <c r="AB18" s="15" t="s">
        <v>385</v>
      </c>
      <c r="AC18" s="28"/>
      <c r="AD18" s="15" t="s">
        <v>568</v>
      </c>
      <c r="AE18" s="28"/>
      <c r="AF18" s="14" t="s">
        <v>291</v>
      </c>
      <c r="AG18" s="28"/>
      <c r="AH18" s="15" t="s">
        <v>289</v>
      </c>
      <c r="AI18" s="28"/>
      <c r="AJ18" s="15" t="s">
        <v>389</v>
      </c>
      <c r="AK18" s="28"/>
      <c r="AL18" s="15" t="s">
        <v>460</v>
      </c>
      <c r="AM18" s="28"/>
      <c r="AN18" s="15" t="s">
        <v>515</v>
      </c>
      <c r="AO18" s="29"/>
    </row>
    <row r="19" spans="2:41" customFormat="1" ht="31.5" x14ac:dyDescent="0.2">
      <c r="B19" s="114" t="s">
        <v>23</v>
      </c>
      <c r="C19" s="22" t="s">
        <v>655</v>
      </c>
      <c r="D19" s="23">
        <v>1908</v>
      </c>
      <c r="E19" s="48" t="s">
        <v>523</v>
      </c>
      <c r="F19" s="50" t="str">
        <f t="shared" si="4"/>
        <v>RankingOrderOption RatingsN/AReasonableUnlimitedEquivalentN/AN/AN/AIndependentFlat onlyUnlimitedAnyRatioProbabilityProgramming</v>
      </c>
      <c r="G19" s="49">
        <f t="shared" si="5"/>
        <v>1</v>
      </c>
      <c r="H19" s="14" t="s">
        <v>118</v>
      </c>
      <c r="I19" s="28"/>
      <c r="J19" s="15" t="s">
        <v>389</v>
      </c>
      <c r="K19" s="28"/>
      <c r="L19" s="15" t="s">
        <v>1054</v>
      </c>
      <c r="M19" s="28"/>
      <c r="N19" s="15" t="s">
        <v>96</v>
      </c>
      <c r="O19" s="28"/>
      <c r="P19" s="15" t="s">
        <v>329</v>
      </c>
      <c r="Q19" s="29"/>
      <c r="R19" s="14" t="s">
        <v>416</v>
      </c>
      <c r="S19" s="28"/>
      <c r="T19" s="15" t="s">
        <v>265</v>
      </c>
      <c r="U19" s="28"/>
      <c r="V19" s="15" t="s">
        <v>96</v>
      </c>
      <c r="W19" s="28"/>
      <c r="X19" s="15" t="s">
        <v>96</v>
      </c>
      <c r="Y19" s="28"/>
      <c r="Z19" s="15" t="s">
        <v>96</v>
      </c>
      <c r="AA19" s="28"/>
      <c r="AB19" s="15" t="s">
        <v>385</v>
      </c>
      <c r="AC19" s="28"/>
      <c r="AD19" s="15" t="s">
        <v>486</v>
      </c>
      <c r="AE19" s="28"/>
      <c r="AF19" s="14" t="s">
        <v>416</v>
      </c>
      <c r="AG19" s="28"/>
      <c r="AH19" s="15" t="s">
        <v>289</v>
      </c>
      <c r="AI19" s="28"/>
      <c r="AJ19" s="15" t="s">
        <v>148</v>
      </c>
      <c r="AK19" s="28"/>
      <c r="AL19" s="15" t="s">
        <v>577</v>
      </c>
      <c r="AM19" s="28"/>
      <c r="AN19" s="15" t="s">
        <v>515</v>
      </c>
      <c r="AO19" s="29"/>
    </row>
    <row r="20" spans="2:41" customFormat="1" ht="38.25" x14ac:dyDescent="0.2">
      <c r="B20" s="114" t="s">
        <v>195</v>
      </c>
      <c r="C20" s="22" t="s">
        <v>657</v>
      </c>
      <c r="D20" s="23">
        <v>1989</v>
      </c>
      <c r="E20" s="48" t="s">
        <v>296</v>
      </c>
      <c r="F20" s="50" t="str">
        <f t="shared" si="4"/>
        <v>RankingPoint ValuesN/AN/ALightUnlimitedWeightedSubjectivePoint ValueAssignmentInteractingHierarchicalUnlimitedNominalPoint ValueDirect RatingFunctional</v>
      </c>
      <c r="G20" s="49">
        <f t="shared" si="5"/>
        <v>1</v>
      </c>
      <c r="H20" s="14" t="s">
        <v>118</v>
      </c>
      <c r="I20" s="28"/>
      <c r="J20" s="15" t="s">
        <v>578</v>
      </c>
      <c r="K20" s="28"/>
      <c r="L20" s="15" t="s">
        <v>96</v>
      </c>
      <c r="M20" s="28"/>
      <c r="N20" s="15" t="s">
        <v>96</v>
      </c>
      <c r="O20" s="28"/>
      <c r="P20" s="15" t="s">
        <v>312</v>
      </c>
      <c r="Q20" s="29"/>
      <c r="R20" s="14" t="s">
        <v>416</v>
      </c>
      <c r="S20" s="28"/>
      <c r="T20" s="15" t="s">
        <v>264</v>
      </c>
      <c r="U20" s="28"/>
      <c r="V20" s="15" t="s">
        <v>383</v>
      </c>
      <c r="W20" s="28"/>
      <c r="X20" s="15" t="s">
        <v>1203</v>
      </c>
      <c r="Y20" s="28"/>
      <c r="Z20" s="15" t="s">
        <v>160</v>
      </c>
      <c r="AA20" s="28"/>
      <c r="AB20" s="15" t="s">
        <v>569</v>
      </c>
      <c r="AC20" s="28"/>
      <c r="AD20" s="15" t="s">
        <v>568</v>
      </c>
      <c r="AE20" s="28"/>
      <c r="AF20" s="14" t="s">
        <v>416</v>
      </c>
      <c r="AG20" s="28"/>
      <c r="AH20" s="15" t="s">
        <v>150</v>
      </c>
      <c r="AI20" s="28"/>
      <c r="AJ20" s="15" t="s">
        <v>1203</v>
      </c>
      <c r="AK20" s="28"/>
      <c r="AL20" s="15" t="s">
        <v>346</v>
      </c>
      <c r="AM20" s="28"/>
      <c r="AN20" s="15" t="s">
        <v>149</v>
      </c>
      <c r="AO20" s="29"/>
    </row>
    <row r="21" spans="2:41" customFormat="1" ht="25.5" x14ac:dyDescent="0.2">
      <c r="B21" s="114" t="s">
        <v>1</v>
      </c>
      <c r="C21" s="22" t="s">
        <v>658</v>
      </c>
      <c r="D21" s="23">
        <v>1996</v>
      </c>
      <c r="E21" s="48" t="s">
        <v>297</v>
      </c>
      <c r="F21" s="50" t="str">
        <f t="shared" si="4"/>
        <v>CriteriaPoint ValuesN/AN/AReasonableUnlimitedWeightedSubjectiveRatioComparisonInteractingHierarchicalN/AAnyN/AN/AFunctional</v>
      </c>
      <c r="G21" s="49">
        <f t="shared" si="5"/>
        <v>1</v>
      </c>
      <c r="H21" s="14" t="s">
        <v>1028</v>
      </c>
      <c r="I21" s="28"/>
      <c r="J21" s="15" t="s">
        <v>578</v>
      </c>
      <c r="K21" s="28"/>
      <c r="L21" s="15" t="s">
        <v>96</v>
      </c>
      <c r="M21" s="28"/>
      <c r="N21" s="15" t="s">
        <v>96</v>
      </c>
      <c r="O21" s="28"/>
      <c r="P21" s="15" t="s">
        <v>329</v>
      </c>
      <c r="Q21" s="29"/>
      <c r="R21" s="14" t="s">
        <v>416</v>
      </c>
      <c r="S21" s="28"/>
      <c r="T21" s="15" t="s">
        <v>264</v>
      </c>
      <c r="U21" s="28"/>
      <c r="V21" s="15" t="s">
        <v>383</v>
      </c>
      <c r="W21" s="28"/>
      <c r="X21" s="15" t="s">
        <v>148</v>
      </c>
      <c r="Y21" s="28"/>
      <c r="Z21" s="15" t="s">
        <v>460</v>
      </c>
      <c r="AA21" s="28"/>
      <c r="AB21" s="15" t="s">
        <v>569</v>
      </c>
      <c r="AC21" s="28"/>
      <c r="AD21" s="15" t="s">
        <v>568</v>
      </c>
      <c r="AE21" s="28"/>
      <c r="AF21" s="14" t="s">
        <v>96</v>
      </c>
      <c r="AG21" s="28"/>
      <c r="AH21" s="15" t="s">
        <v>289</v>
      </c>
      <c r="AI21" s="28"/>
      <c r="AJ21" s="15" t="s">
        <v>96</v>
      </c>
      <c r="AK21" s="28"/>
      <c r="AL21" s="15" t="s">
        <v>96</v>
      </c>
      <c r="AM21" s="28"/>
      <c r="AN21" s="15" t="s">
        <v>149</v>
      </c>
      <c r="AO21" s="29"/>
    </row>
    <row r="22" spans="2:41" customFormat="1" ht="15.75" x14ac:dyDescent="0.2">
      <c r="B22" s="114" t="s">
        <v>91</v>
      </c>
      <c r="C22" s="22" t="s">
        <v>660</v>
      </c>
      <c r="D22" s="23">
        <v>2003</v>
      </c>
      <c r="E22" s="48" t="s">
        <v>231</v>
      </c>
      <c r="F22" s="50" t="str">
        <f t="shared" si="4"/>
        <v>RankingPoint ValuesOption RatingsN/AHeavy≤ 25WeightedObjectiveRatioOptions-basedInteractingHierarchical≤ 25NominalRatioComparisonFunctional</v>
      </c>
      <c r="G22" s="49">
        <f t="shared" si="5"/>
        <v>1</v>
      </c>
      <c r="H22" s="14" t="s">
        <v>118</v>
      </c>
      <c r="I22" s="28"/>
      <c r="J22" s="15" t="s">
        <v>578</v>
      </c>
      <c r="K22" s="28"/>
      <c r="L22" s="15" t="s">
        <v>1054</v>
      </c>
      <c r="M22" s="28"/>
      <c r="N22" s="15" t="s">
        <v>96</v>
      </c>
      <c r="O22" s="28"/>
      <c r="P22" s="15" t="s">
        <v>313</v>
      </c>
      <c r="Q22" s="29"/>
      <c r="R22" s="14" t="s">
        <v>291</v>
      </c>
      <c r="S22" s="28"/>
      <c r="T22" s="15" t="s">
        <v>264</v>
      </c>
      <c r="U22" s="28"/>
      <c r="V22" s="15" t="s">
        <v>384</v>
      </c>
      <c r="W22" s="28"/>
      <c r="X22" s="15" t="s">
        <v>148</v>
      </c>
      <c r="Y22" s="28"/>
      <c r="Z22" s="15" t="s">
        <v>514</v>
      </c>
      <c r="AA22" s="28"/>
      <c r="AB22" s="15" t="s">
        <v>569</v>
      </c>
      <c r="AC22" s="28"/>
      <c r="AD22" s="15" t="s">
        <v>568</v>
      </c>
      <c r="AE22" s="28"/>
      <c r="AF22" s="14" t="s">
        <v>291</v>
      </c>
      <c r="AG22" s="28"/>
      <c r="AH22" s="15" t="s">
        <v>150</v>
      </c>
      <c r="AI22" s="28"/>
      <c r="AJ22" s="15" t="s">
        <v>148</v>
      </c>
      <c r="AK22" s="28"/>
      <c r="AL22" s="15" t="s">
        <v>460</v>
      </c>
      <c r="AM22" s="28"/>
      <c r="AN22" s="15" t="s">
        <v>149</v>
      </c>
      <c r="AO22" s="29"/>
    </row>
    <row r="23" spans="2:41" customFormat="1" ht="31.5" x14ac:dyDescent="0.2">
      <c r="B23" s="114" t="s">
        <v>154</v>
      </c>
      <c r="C23" s="22" t="s">
        <v>661</v>
      </c>
      <c r="D23" s="23">
        <v>2008</v>
      </c>
      <c r="E23" s="48" t="s">
        <v>232</v>
      </c>
      <c r="F23" s="50" t="str">
        <f t="shared" si="4"/>
        <v>RankingDistributionPreference ModelN/AReasonableUnlimitedWeightedPre-determinedOrderAssignmentIndependentHierarchicalUnlimitedMeasurablePoint ValueDirect RatingProgramming</v>
      </c>
      <c r="G23" s="49">
        <f t="shared" si="5"/>
        <v>1</v>
      </c>
      <c r="H23" s="14" t="s">
        <v>118</v>
      </c>
      <c r="I23" s="28"/>
      <c r="J23" s="15" t="s">
        <v>462</v>
      </c>
      <c r="K23" s="28"/>
      <c r="L23" s="15" t="s">
        <v>424</v>
      </c>
      <c r="M23" s="28"/>
      <c r="N23" s="15" t="s">
        <v>96</v>
      </c>
      <c r="O23" s="28"/>
      <c r="P23" s="15" t="s">
        <v>329</v>
      </c>
      <c r="Q23" s="29"/>
      <c r="R23" s="14" t="s">
        <v>416</v>
      </c>
      <c r="S23" s="28"/>
      <c r="T23" s="15" t="s">
        <v>264</v>
      </c>
      <c r="U23" s="28"/>
      <c r="V23" s="15" t="s">
        <v>571</v>
      </c>
      <c r="W23" s="28"/>
      <c r="X23" s="15" t="s">
        <v>389</v>
      </c>
      <c r="Y23" s="28"/>
      <c r="Z23" s="15" t="s">
        <v>160</v>
      </c>
      <c r="AA23" s="28"/>
      <c r="AB23" s="15" t="s">
        <v>385</v>
      </c>
      <c r="AC23" s="28"/>
      <c r="AD23" s="15" t="s">
        <v>568</v>
      </c>
      <c r="AE23" s="28"/>
      <c r="AF23" s="14" t="s">
        <v>416</v>
      </c>
      <c r="AG23" s="28"/>
      <c r="AH23" s="15" t="s">
        <v>104</v>
      </c>
      <c r="AI23" s="28"/>
      <c r="AJ23" s="15" t="s">
        <v>1203</v>
      </c>
      <c r="AK23" s="28"/>
      <c r="AL23" s="15" t="s">
        <v>346</v>
      </c>
      <c r="AM23" s="28"/>
      <c r="AN23" s="15" t="s">
        <v>515</v>
      </c>
      <c r="AO23" s="29"/>
    </row>
    <row r="24" spans="2:41" customFormat="1" ht="47.25" x14ac:dyDescent="0.2">
      <c r="B24" s="114" t="s">
        <v>165</v>
      </c>
      <c r="C24" s="22" t="s">
        <v>662</v>
      </c>
      <c r="D24" s="23">
        <v>2008</v>
      </c>
      <c r="E24" s="48" t="s">
        <v>299</v>
      </c>
      <c r="F24" s="50" t="str">
        <f t="shared" si="4"/>
        <v>RankingOrderN/AN/AReasonableUnlimitedWeightedPre-determinedPoint ValueAssignmentIndependentFlat onlyUnlimitedMeasurablePoint ValueDirect RatingProgramming</v>
      </c>
      <c r="G24" s="49">
        <f t="shared" si="5"/>
        <v>2</v>
      </c>
      <c r="H24" s="14" t="s">
        <v>118</v>
      </c>
      <c r="I24" s="28"/>
      <c r="J24" s="15" t="s">
        <v>389</v>
      </c>
      <c r="K24" s="28"/>
      <c r="L24" s="15" t="s">
        <v>96</v>
      </c>
      <c r="M24" s="28"/>
      <c r="N24" s="15" t="s">
        <v>96</v>
      </c>
      <c r="O24" s="28"/>
      <c r="P24" s="15" t="s">
        <v>329</v>
      </c>
      <c r="Q24" s="29"/>
      <c r="R24" s="14" t="s">
        <v>416</v>
      </c>
      <c r="S24" s="28"/>
      <c r="T24" s="15" t="s">
        <v>264</v>
      </c>
      <c r="U24" s="28"/>
      <c r="V24" s="15" t="s">
        <v>571</v>
      </c>
      <c r="W24" s="28"/>
      <c r="X24" s="15" t="s">
        <v>1203</v>
      </c>
      <c r="Y24" s="28"/>
      <c r="Z24" s="15" t="s">
        <v>160</v>
      </c>
      <c r="AA24" s="28"/>
      <c r="AB24" s="15" t="s">
        <v>385</v>
      </c>
      <c r="AC24" s="28"/>
      <c r="AD24" s="15" t="s">
        <v>486</v>
      </c>
      <c r="AE24" s="28"/>
      <c r="AF24" s="14" t="s">
        <v>416</v>
      </c>
      <c r="AG24" s="28"/>
      <c r="AH24" s="15" t="s">
        <v>104</v>
      </c>
      <c r="AI24" s="28"/>
      <c r="AJ24" s="15" t="s">
        <v>1203</v>
      </c>
      <c r="AK24" s="28"/>
      <c r="AL24" s="15" t="s">
        <v>346</v>
      </c>
      <c r="AM24" s="28"/>
      <c r="AN24" s="15" t="s">
        <v>515</v>
      </c>
      <c r="AO24" s="29"/>
    </row>
    <row r="25" spans="2:41" customFormat="1" ht="25.5" x14ac:dyDescent="0.2">
      <c r="B25" s="114" t="s">
        <v>17</v>
      </c>
      <c r="C25" s="22" t="s">
        <v>663</v>
      </c>
      <c r="D25" s="23">
        <v>2010</v>
      </c>
      <c r="E25" s="48" t="s">
        <v>300</v>
      </c>
      <c r="F25" s="50" t="str">
        <f t="shared" si="4"/>
        <v>RankingPoint ValuesN/AN/ALightUnlimitedWeightedPre-determinedPoint ValueAssignmentIndependentFlat onlyUnlimitedMeasurablePoint ValueDirect RatingFunctional</v>
      </c>
      <c r="G25" s="49">
        <f t="shared" si="5"/>
        <v>8</v>
      </c>
      <c r="H25" s="14" t="s">
        <v>118</v>
      </c>
      <c r="I25" s="28"/>
      <c r="J25" s="15" t="s">
        <v>578</v>
      </c>
      <c r="K25" s="28"/>
      <c r="L25" s="15" t="s">
        <v>96</v>
      </c>
      <c r="M25" s="28"/>
      <c r="N25" s="15" t="s">
        <v>96</v>
      </c>
      <c r="O25" s="28"/>
      <c r="P25" s="15" t="s">
        <v>312</v>
      </c>
      <c r="Q25" s="29"/>
      <c r="R25" s="14" t="s">
        <v>416</v>
      </c>
      <c r="S25" s="28"/>
      <c r="T25" s="15" t="s">
        <v>264</v>
      </c>
      <c r="U25" s="28"/>
      <c r="V25" s="15" t="s">
        <v>571</v>
      </c>
      <c r="W25" s="28"/>
      <c r="X25" s="15" t="s">
        <v>1203</v>
      </c>
      <c r="Y25" s="28"/>
      <c r="Z25" s="15" t="s">
        <v>160</v>
      </c>
      <c r="AA25" s="28"/>
      <c r="AB25" s="15" t="s">
        <v>385</v>
      </c>
      <c r="AC25" s="28"/>
      <c r="AD25" s="15" t="s">
        <v>486</v>
      </c>
      <c r="AE25" s="28"/>
      <c r="AF25" s="14" t="s">
        <v>416</v>
      </c>
      <c r="AG25" s="28"/>
      <c r="AH25" s="15" t="s">
        <v>104</v>
      </c>
      <c r="AI25" s="28"/>
      <c r="AJ25" s="15" t="s">
        <v>1203</v>
      </c>
      <c r="AK25" s="28"/>
      <c r="AL25" s="15" t="s">
        <v>346</v>
      </c>
      <c r="AM25" s="28"/>
      <c r="AN25" s="15" t="s">
        <v>149</v>
      </c>
      <c r="AO25" s="29"/>
    </row>
    <row r="26" spans="2:41" customFormat="1" ht="15.75" x14ac:dyDescent="0.2">
      <c r="B26" s="114" t="s">
        <v>172</v>
      </c>
      <c r="C26" s="22" t="s">
        <v>664</v>
      </c>
      <c r="D26" s="23">
        <v>2010</v>
      </c>
      <c r="E26" s="48" t="s">
        <v>538</v>
      </c>
      <c r="F26" s="50" t="str">
        <f t="shared" si="4"/>
        <v>RankingPoint ValuesBothN/AReasonableUnlimitedWeightedPre-determinedDistributionAssignmentIndependentFlat onlyUnlimitedMeasurableDistributionDirect RatingFunctional</v>
      </c>
      <c r="G26" s="49">
        <f t="shared" si="5"/>
        <v>1</v>
      </c>
      <c r="H26" s="14" t="s">
        <v>118</v>
      </c>
      <c r="I26" s="28"/>
      <c r="J26" s="15" t="s">
        <v>578</v>
      </c>
      <c r="K26" s="28"/>
      <c r="L26" s="15" t="s">
        <v>294</v>
      </c>
      <c r="M26" s="28"/>
      <c r="N26" s="15" t="s">
        <v>96</v>
      </c>
      <c r="O26" s="28"/>
      <c r="P26" s="15" t="s">
        <v>329</v>
      </c>
      <c r="Q26" s="29"/>
      <c r="R26" s="14" t="s">
        <v>416</v>
      </c>
      <c r="S26" s="28"/>
      <c r="T26" s="15" t="s">
        <v>264</v>
      </c>
      <c r="U26" s="28"/>
      <c r="V26" s="15" t="s">
        <v>571</v>
      </c>
      <c r="W26" s="28"/>
      <c r="X26" s="15" t="s">
        <v>462</v>
      </c>
      <c r="Y26" s="28"/>
      <c r="Z26" s="15" t="s">
        <v>160</v>
      </c>
      <c r="AA26" s="28"/>
      <c r="AB26" s="15" t="s">
        <v>385</v>
      </c>
      <c r="AC26" s="28"/>
      <c r="AD26" s="15" t="s">
        <v>486</v>
      </c>
      <c r="AE26" s="28"/>
      <c r="AF26" s="14" t="s">
        <v>416</v>
      </c>
      <c r="AG26" s="28"/>
      <c r="AH26" s="15" t="s">
        <v>104</v>
      </c>
      <c r="AI26" s="28"/>
      <c r="AJ26" s="15" t="s">
        <v>462</v>
      </c>
      <c r="AK26" s="28"/>
      <c r="AL26" s="15" t="s">
        <v>346</v>
      </c>
      <c r="AM26" s="28"/>
      <c r="AN26" s="15" t="s">
        <v>149</v>
      </c>
      <c r="AO26" s="29"/>
    </row>
    <row r="27" spans="2:41" customFormat="1" ht="15.75" x14ac:dyDescent="0.2">
      <c r="B27" s="114" t="s">
        <v>173</v>
      </c>
      <c r="C27" s="22" t="s">
        <v>665</v>
      </c>
      <c r="D27" s="23">
        <v>2010</v>
      </c>
      <c r="E27" s="48" t="s">
        <v>539</v>
      </c>
      <c r="F27" s="50" t="str">
        <f t="shared" si="4"/>
        <v>RankingPoint ValuesBothN/AReasonableUnlimitedWeightedPre-determinedIntervalAssignmentIndependentFlat onlyUnlimitedMeasurableIntervalDirect RatingFunctional</v>
      </c>
      <c r="G27" s="49">
        <f t="shared" si="5"/>
        <v>1</v>
      </c>
      <c r="H27" s="14" t="s">
        <v>118</v>
      </c>
      <c r="I27" s="28"/>
      <c r="J27" s="15" t="s">
        <v>578</v>
      </c>
      <c r="K27" s="28"/>
      <c r="L27" s="15" t="s">
        <v>294</v>
      </c>
      <c r="M27" s="28"/>
      <c r="N27" s="15" t="s">
        <v>96</v>
      </c>
      <c r="O27" s="28"/>
      <c r="P27" s="15" t="s">
        <v>329</v>
      </c>
      <c r="Q27" s="29"/>
      <c r="R27" s="14" t="s">
        <v>416</v>
      </c>
      <c r="S27" s="28"/>
      <c r="T27" s="15" t="s">
        <v>264</v>
      </c>
      <c r="U27" s="28"/>
      <c r="V27" s="15" t="s">
        <v>571</v>
      </c>
      <c r="W27" s="28"/>
      <c r="X27" s="15" t="s">
        <v>461</v>
      </c>
      <c r="Y27" s="28"/>
      <c r="Z27" s="15" t="s">
        <v>160</v>
      </c>
      <c r="AA27" s="28"/>
      <c r="AB27" s="15" t="s">
        <v>385</v>
      </c>
      <c r="AC27" s="28"/>
      <c r="AD27" s="15" t="s">
        <v>486</v>
      </c>
      <c r="AE27" s="28"/>
      <c r="AF27" s="14" t="s">
        <v>416</v>
      </c>
      <c r="AG27" s="28"/>
      <c r="AH27" s="15" t="s">
        <v>104</v>
      </c>
      <c r="AI27" s="28"/>
      <c r="AJ27" s="15" t="s">
        <v>461</v>
      </c>
      <c r="AK27" s="28"/>
      <c r="AL27" s="15" t="s">
        <v>346</v>
      </c>
      <c r="AM27" s="28"/>
      <c r="AN27" s="15" t="s">
        <v>149</v>
      </c>
      <c r="AO27" s="29"/>
    </row>
    <row r="28" spans="2:41" customFormat="1" ht="15.75" x14ac:dyDescent="0.2">
      <c r="B28" s="114" t="s">
        <v>353</v>
      </c>
      <c r="C28" s="22" t="s">
        <v>666</v>
      </c>
      <c r="D28" s="23">
        <v>2021</v>
      </c>
      <c r="E28" s="48" t="s">
        <v>540</v>
      </c>
      <c r="F28" s="50" t="str">
        <f t="shared" si="4"/>
        <v>RankingPoint ValuesN/AN/AReasonableUnlimitedWeightedPre-determinedPoint ValueAssignmentIndependentHierarchicalUnlimitedMeasurablePoint ValueDirect RatingFunctional</v>
      </c>
      <c r="G28" s="49">
        <f t="shared" si="5"/>
        <v>1</v>
      </c>
      <c r="H28" s="14" t="s">
        <v>118</v>
      </c>
      <c r="I28" s="28"/>
      <c r="J28" s="15" t="s">
        <v>578</v>
      </c>
      <c r="K28" s="28"/>
      <c r="L28" s="15" t="s">
        <v>96</v>
      </c>
      <c r="M28" s="28"/>
      <c r="N28" s="15" t="s">
        <v>96</v>
      </c>
      <c r="O28" s="28"/>
      <c r="P28" s="15" t="s">
        <v>329</v>
      </c>
      <c r="Q28" s="29"/>
      <c r="R28" s="14" t="s">
        <v>416</v>
      </c>
      <c r="S28" s="28"/>
      <c r="T28" s="15" t="s">
        <v>264</v>
      </c>
      <c r="U28" s="28"/>
      <c r="V28" s="15" t="s">
        <v>571</v>
      </c>
      <c r="W28" s="28"/>
      <c r="X28" s="15" t="s">
        <v>1203</v>
      </c>
      <c r="Y28" s="28"/>
      <c r="Z28" s="15" t="s">
        <v>160</v>
      </c>
      <c r="AA28" s="28"/>
      <c r="AB28" s="15" t="s">
        <v>385</v>
      </c>
      <c r="AC28" s="28"/>
      <c r="AD28" s="15" t="s">
        <v>568</v>
      </c>
      <c r="AE28" s="28"/>
      <c r="AF28" s="14" t="s">
        <v>416</v>
      </c>
      <c r="AG28" s="28"/>
      <c r="AH28" s="15" t="s">
        <v>104</v>
      </c>
      <c r="AI28" s="28"/>
      <c r="AJ28" s="15" t="s">
        <v>1203</v>
      </c>
      <c r="AK28" s="28"/>
      <c r="AL28" s="15" t="s">
        <v>346</v>
      </c>
      <c r="AM28" s="28"/>
      <c r="AN28" s="15" t="s">
        <v>149</v>
      </c>
      <c r="AO28" s="29"/>
    </row>
    <row r="29" spans="2:41" customFormat="1" ht="31.5" x14ac:dyDescent="0.2">
      <c r="B29" s="114" t="s">
        <v>82</v>
      </c>
      <c r="C29" s="22" t="s">
        <v>667</v>
      </c>
      <c r="D29" s="23">
        <v>1994</v>
      </c>
      <c r="E29" s="48" t="s">
        <v>164</v>
      </c>
      <c r="F29" s="50" t="str">
        <f t="shared" si="4"/>
        <v>RankingOrderN/AOption RatingsReasonableUnlimitedWeightedPre-determinedOrderAssignmentIndependentFlat onlyUnlimitedAnyOrderComparisonProgramming</v>
      </c>
      <c r="G29" s="49">
        <f t="shared" si="5"/>
        <v>1</v>
      </c>
      <c r="H29" s="14" t="s">
        <v>118</v>
      </c>
      <c r="I29" s="28"/>
      <c r="J29" s="15" t="s">
        <v>389</v>
      </c>
      <c r="K29" s="28"/>
      <c r="L29" s="15" t="s">
        <v>96</v>
      </c>
      <c r="M29" s="28"/>
      <c r="N29" s="15" t="s">
        <v>1054</v>
      </c>
      <c r="O29" s="28"/>
      <c r="P29" s="15" t="s">
        <v>329</v>
      </c>
      <c r="Q29" s="29"/>
      <c r="R29" s="14" t="s">
        <v>416</v>
      </c>
      <c r="S29" s="28"/>
      <c r="T29" s="15" t="s">
        <v>264</v>
      </c>
      <c r="U29" s="28"/>
      <c r="V29" s="15" t="s">
        <v>571</v>
      </c>
      <c r="W29" s="28"/>
      <c r="X29" s="15" t="s">
        <v>389</v>
      </c>
      <c r="Y29" s="28"/>
      <c r="Z29" s="15" t="s">
        <v>160</v>
      </c>
      <c r="AA29" s="28"/>
      <c r="AB29" s="15" t="s">
        <v>385</v>
      </c>
      <c r="AC29" s="28"/>
      <c r="AD29" s="15" t="s">
        <v>486</v>
      </c>
      <c r="AE29" s="28"/>
      <c r="AF29" s="14" t="s">
        <v>416</v>
      </c>
      <c r="AG29" s="28"/>
      <c r="AH29" s="15" t="s">
        <v>289</v>
      </c>
      <c r="AI29" s="28"/>
      <c r="AJ29" s="15" t="s">
        <v>389</v>
      </c>
      <c r="AK29" s="28"/>
      <c r="AL29" s="15" t="s">
        <v>460</v>
      </c>
      <c r="AM29" s="28"/>
      <c r="AN29" s="15" t="s">
        <v>515</v>
      </c>
      <c r="AO29" s="29"/>
    </row>
    <row r="30" spans="2:41" customFormat="1" ht="47.25" x14ac:dyDescent="0.2">
      <c r="B30" s="114" t="s">
        <v>114</v>
      </c>
      <c r="C30" s="22" t="s">
        <v>668</v>
      </c>
      <c r="D30" s="23">
        <v>1984</v>
      </c>
      <c r="E30" s="48" t="s">
        <v>343</v>
      </c>
      <c r="F30" s="50" t="str">
        <f t="shared" si="4"/>
        <v>RankingOrderBothBothReasonable≤ 25WeightedSubjectiveIntervalAssignmentIndependentHierarchicalUnlimitedMeasurableIntervalProbabilityFunctional</v>
      </c>
      <c r="G30" s="49">
        <f t="shared" si="5"/>
        <v>1</v>
      </c>
      <c r="H30" s="14" t="s">
        <v>118</v>
      </c>
      <c r="I30" s="28"/>
      <c r="J30" s="15" t="s">
        <v>389</v>
      </c>
      <c r="K30" s="28"/>
      <c r="L30" s="15" t="s">
        <v>294</v>
      </c>
      <c r="M30" s="28"/>
      <c r="N30" s="15" t="s">
        <v>294</v>
      </c>
      <c r="O30" s="28"/>
      <c r="P30" s="15" t="s">
        <v>329</v>
      </c>
      <c r="Q30" s="29"/>
      <c r="R30" s="14" t="s">
        <v>291</v>
      </c>
      <c r="S30" s="28"/>
      <c r="T30" s="15" t="s">
        <v>264</v>
      </c>
      <c r="U30" s="28"/>
      <c r="V30" s="15" t="s">
        <v>383</v>
      </c>
      <c r="W30" s="28"/>
      <c r="X30" s="15" t="s">
        <v>461</v>
      </c>
      <c r="Y30" s="28"/>
      <c r="Z30" s="15" t="s">
        <v>160</v>
      </c>
      <c r="AA30" s="28"/>
      <c r="AB30" s="15" t="s">
        <v>385</v>
      </c>
      <c r="AC30" s="28"/>
      <c r="AD30" s="15" t="s">
        <v>568</v>
      </c>
      <c r="AE30" s="28"/>
      <c r="AF30" s="14" t="s">
        <v>416</v>
      </c>
      <c r="AG30" s="28"/>
      <c r="AH30" s="15" t="s">
        <v>104</v>
      </c>
      <c r="AI30" s="28"/>
      <c r="AJ30" s="15" t="s">
        <v>461</v>
      </c>
      <c r="AK30" s="28"/>
      <c r="AL30" s="15" t="s">
        <v>577</v>
      </c>
      <c r="AM30" s="28"/>
      <c r="AN30" s="15" t="s">
        <v>149</v>
      </c>
      <c r="AO30" s="29"/>
    </row>
    <row r="31" spans="2:41" customFormat="1" ht="47.25" x14ac:dyDescent="0.2">
      <c r="B31" s="114" t="s">
        <v>178</v>
      </c>
      <c r="C31" s="22" t="s">
        <v>669</v>
      </c>
      <c r="D31" s="23">
        <v>1996</v>
      </c>
      <c r="E31" s="48" t="s">
        <v>191</v>
      </c>
      <c r="F31" s="50" t="str">
        <f t="shared" si="4"/>
        <v>RankingDistributionPreference ModelN/AHeavy≤ 25WeightedSubjectiveDistributionProbabilityIndependentFlat onlyUnlimitedMeasurableRatioProbabilityFunctional</v>
      </c>
      <c r="G31" s="49">
        <f t="shared" si="5"/>
        <v>1</v>
      </c>
      <c r="H31" s="14" t="s">
        <v>118</v>
      </c>
      <c r="I31" s="28"/>
      <c r="J31" s="15" t="s">
        <v>462</v>
      </c>
      <c r="K31" s="28"/>
      <c r="L31" s="15" t="s">
        <v>424</v>
      </c>
      <c r="M31" s="28"/>
      <c r="N31" s="15" t="s">
        <v>96</v>
      </c>
      <c r="O31" s="28"/>
      <c r="P31" s="15" t="s">
        <v>313</v>
      </c>
      <c r="Q31" s="29"/>
      <c r="R31" s="14" t="s">
        <v>291</v>
      </c>
      <c r="S31" s="28"/>
      <c r="T31" s="15" t="s">
        <v>264</v>
      </c>
      <c r="U31" s="28"/>
      <c r="V31" s="15" t="s">
        <v>383</v>
      </c>
      <c r="W31" s="28"/>
      <c r="X31" s="15" t="s">
        <v>462</v>
      </c>
      <c r="Y31" s="28"/>
      <c r="Z31" s="15" t="s">
        <v>577</v>
      </c>
      <c r="AA31" s="28"/>
      <c r="AB31" s="15" t="s">
        <v>385</v>
      </c>
      <c r="AC31" s="28"/>
      <c r="AD31" s="15" t="s">
        <v>486</v>
      </c>
      <c r="AE31" s="28"/>
      <c r="AF31" s="14" t="s">
        <v>416</v>
      </c>
      <c r="AG31" s="28"/>
      <c r="AH31" s="15" t="s">
        <v>104</v>
      </c>
      <c r="AI31" s="28"/>
      <c r="AJ31" s="15" t="s">
        <v>148</v>
      </c>
      <c r="AK31" s="28"/>
      <c r="AL31" s="15" t="s">
        <v>577</v>
      </c>
      <c r="AM31" s="28"/>
      <c r="AN31" s="15" t="s">
        <v>149</v>
      </c>
      <c r="AO31" s="29"/>
    </row>
    <row r="32" spans="2:41" customFormat="1" ht="51" x14ac:dyDescent="0.2">
      <c r="B32" s="114" t="s">
        <v>51</v>
      </c>
      <c r="C32" s="22" t="s">
        <v>671</v>
      </c>
      <c r="D32" s="23">
        <v>1989</v>
      </c>
      <c r="E32" s="48" t="s">
        <v>598</v>
      </c>
      <c r="F32" s="50" t="str">
        <f t="shared" si="4"/>
        <v>RankingOrderN/AN/ALightUnlimitedEquivalentN/AN/AN/AIndependentFlat onlyUnlimitedAbstractOrderComparisonProgramming</v>
      </c>
      <c r="G32" s="49">
        <f t="shared" si="5"/>
        <v>1</v>
      </c>
      <c r="H32" s="14" t="s">
        <v>118</v>
      </c>
      <c r="I32" s="28"/>
      <c r="J32" s="15" t="s">
        <v>389</v>
      </c>
      <c r="K32" s="28"/>
      <c r="L32" s="15" t="s">
        <v>96</v>
      </c>
      <c r="M32" s="28"/>
      <c r="N32" s="15" t="s">
        <v>96</v>
      </c>
      <c r="O32" s="28"/>
      <c r="P32" s="15" t="s">
        <v>312</v>
      </c>
      <c r="Q32" s="29"/>
      <c r="R32" s="14" t="s">
        <v>416</v>
      </c>
      <c r="S32" s="28"/>
      <c r="T32" s="15" t="s">
        <v>265</v>
      </c>
      <c r="U32" s="28"/>
      <c r="V32" s="15" t="s">
        <v>96</v>
      </c>
      <c r="W32" s="28"/>
      <c r="X32" s="15" t="s">
        <v>96</v>
      </c>
      <c r="Y32" s="28"/>
      <c r="Z32" s="15" t="s">
        <v>96</v>
      </c>
      <c r="AA32" s="28"/>
      <c r="AB32" s="15" t="s">
        <v>385</v>
      </c>
      <c r="AC32" s="28"/>
      <c r="AD32" s="15" t="s">
        <v>486</v>
      </c>
      <c r="AE32" s="28"/>
      <c r="AF32" s="14" t="s">
        <v>416</v>
      </c>
      <c r="AG32" s="28"/>
      <c r="AH32" s="15" t="s">
        <v>576</v>
      </c>
      <c r="AI32" s="28"/>
      <c r="AJ32" s="15" t="s">
        <v>389</v>
      </c>
      <c r="AK32" s="28"/>
      <c r="AL32" s="15" t="s">
        <v>460</v>
      </c>
      <c r="AM32" s="28"/>
      <c r="AN32" s="15" t="s">
        <v>515</v>
      </c>
      <c r="AO32" s="29"/>
    </row>
    <row r="33" spans="2:41" customFormat="1" ht="25.5" x14ac:dyDescent="0.2">
      <c r="B33" s="114" t="s">
        <v>24</v>
      </c>
      <c r="C33" s="22" t="s">
        <v>673</v>
      </c>
      <c r="D33" s="23">
        <v>2019</v>
      </c>
      <c r="E33" s="48" t="s">
        <v>233</v>
      </c>
      <c r="F33" s="50" t="str">
        <f t="shared" si="4"/>
        <v>CriteriaPoint ValuesN/AN/AReasonable≤ 25WeightedSubjectiveRatioReferenceInteractingFlat onlyN/AAnyN/AN/AFunctional</v>
      </c>
      <c r="G33" s="49">
        <f t="shared" si="5"/>
        <v>1</v>
      </c>
      <c r="H33" s="14" t="s">
        <v>1028</v>
      </c>
      <c r="I33" s="28"/>
      <c r="J33" s="15" t="s">
        <v>578</v>
      </c>
      <c r="K33" s="28"/>
      <c r="L33" s="15" t="s">
        <v>96</v>
      </c>
      <c r="M33" s="28"/>
      <c r="N33" s="15" t="s">
        <v>96</v>
      </c>
      <c r="O33" s="28"/>
      <c r="P33" s="15" t="s">
        <v>329</v>
      </c>
      <c r="Q33" s="29"/>
      <c r="R33" s="14" t="s">
        <v>291</v>
      </c>
      <c r="S33" s="28"/>
      <c r="T33" s="15" t="s">
        <v>264</v>
      </c>
      <c r="U33" s="28"/>
      <c r="V33" s="15" t="s">
        <v>383</v>
      </c>
      <c r="W33" s="28"/>
      <c r="X33" s="15" t="s">
        <v>148</v>
      </c>
      <c r="Y33" s="28"/>
      <c r="Z33" s="15" t="s">
        <v>161</v>
      </c>
      <c r="AA33" s="28"/>
      <c r="AB33" s="15" t="s">
        <v>569</v>
      </c>
      <c r="AC33" s="28"/>
      <c r="AD33" s="15" t="s">
        <v>486</v>
      </c>
      <c r="AE33" s="28"/>
      <c r="AF33" s="14" t="s">
        <v>96</v>
      </c>
      <c r="AG33" s="28"/>
      <c r="AH33" s="15" t="s">
        <v>289</v>
      </c>
      <c r="AI33" s="28"/>
      <c r="AJ33" s="15" t="s">
        <v>96</v>
      </c>
      <c r="AK33" s="28"/>
      <c r="AL33" s="15" t="s">
        <v>96</v>
      </c>
      <c r="AM33" s="28"/>
      <c r="AN33" s="15" t="s">
        <v>149</v>
      </c>
      <c r="AO33" s="29"/>
    </row>
    <row r="34" spans="2:41" customFormat="1" ht="25.5" x14ac:dyDescent="0.2">
      <c r="B34" s="114" t="s">
        <v>369</v>
      </c>
      <c r="C34" s="22" t="s">
        <v>674</v>
      </c>
      <c r="D34" s="23">
        <v>2021</v>
      </c>
      <c r="E34" s="48" t="s">
        <v>581</v>
      </c>
      <c r="F34" s="50" t="str">
        <f t="shared" si="4"/>
        <v>RankingPoint ValuesN/AN/ALight≤ 25WeightedSubjectiveOrderComparisonIndependentFlat onlyUnlimitedAnyPoint ValueDirect RatingFunctional</v>
      </c>
      <c r="G34" s="49">
        <f t="shared" si="5"/>
        <v>1</v>
      </c>
      <c r="H34" s="14" t="s">
        <v>118</v>
      </c>
      <c r="I34" s="28"/>
      <c r="J34" s="15" t="s">
        <v>578</v>
      </c>
      <c r="K34" s="28"/>
      <c r="L34" s="15" t="s">
        <v>96</v>
      </c>
      <c r="M34" s="28"/>
      <c r="N34" s="15" t="s">
        <v>96</v>
      </c>
      <c r="O34" s="28"/>
      <c r="P34" s="15" t="s">
        <v>312</v>
      </c>
      <c r="Q34" s="29"/>
      <c r="R34" s="14" t="s">
        <v>291</v>
      </c>
      <c r="S34" s="28"/>
      <c r="T34" s="15" t="s">
        <v>264</v>
      </c>
      <c r="U34" s="28"/>
      <c r="V34" s="15" t="s">
        <v>383</v>
      </c>
      <c r="W34" s="28"/>
      <c r="X34" s="15" t="s">
        <v>389</v>
      </c>
      <c r="Y34" s="28"/>
      <c r="Z34" s="15" t="s">
        <v>460</v>
      </c>
      <c r="AA34" s="28"/>
      <c r="AB34" s="15" t="s">
        <v>385</v>
      </c>
      <c r="AC34" s="28"/>
      <c r="AD34" s="15" t="s">
        <v>486</v>
      </c>
      <c r="AE34" s="28"/>
      <c r="AF34" s="14" t="s">
        <v>416</v>
      </c>
      <c r="AG34" s="28"/>
      <c r="AH34" s="15" t="s">
        <v>289</v>
      </c>
      <c r="AI34" s="28"/>
      <c r="AJ34" s="15" t="s">
        <v>1203</v>
      </c>
      <c r="AK34" s="28"/>
      <c r="AL34" s="15" t="s">
        <v>346</v>
      </c>
      <c r="AM34" s="28"/>
      <c r="AN34" s="15" t="s">
        <v>149</v>
      </c>
      <c r="AO34" s="29"/>
    </row>
    <row r="35" spans="2:41" customFormat="1" ht="15.75" x14ac:dyDescent="0.2">
      <c r="B35" s="114" t="s">
        <v>155</v>
      </c>
      <c r="C35" s="22" t="s">
        <v>675</v>
      </c>
      <c r="D35" s="23">
        <v>1971</v>
      </c>
      <c r="E35" s="48" t="s">
        <v>301</v>
      </c>
      <c r="F35" s="50" t="str">
        <f t="shared" si="4"/>
        <v>RankingDistributionOption RatingsN/AReasonable≤ 25EquivalentN/AN/AN/AIndependentFlat onlyUnlimitedAnyRatioProbabilityProgramming</v>
      </c>
      <c r="G35" s="49">
        <f t="shared" si="5"/>
        <v>1</v>
      </c>
      <c r="H35" s="14" t="s">
        <v>118</v>
      </c>
      <c r="I35" s="28"/>
      <c r="J35" s="15" t="s">
        <v>462</v>
      </c>
      <c r="K35" s="28"/>
      <c r="L35" s="15" t="s">
        <v>1054</v>
      </c>
      <c r="M35" s="28"/>
      <c r="N35" s="15" t="s">
        <v>96</v>
      </c>
      <c r="O35" s="28"/>
      <c r="P35" s="15" t="s">
        <v>329</v>
      </c>
      <c r="Q35" s="29"/>
      <c r="R35" s="14" t="s">
        <v>291</v>
      </c>
      <c r="S35" s="28"/>
      <c r="T35" s="15" t="s">
        <v>265</v>
      </c>
      <c r="U35" s="28"/>
      <c r="V35" s="15" t="s">
        <v>96</v>
      </c>
      <c r="W35" s="28"/>
      <c r="X35" s="15" t="s">
        <v>96</v>
      </c>
      <c r="Y35" s="28"/>
      <c r="Z35" s="15" t="s">
        <v>96</v>
      </c>
      <c r="AA35" s="28"/>
      <c r="AB35" s="15" t="s">
        <v>385</v>
      </c>
      <c r="AC35" s="28"/>
      <c r="AD35" s="15" t="s">
        <v>486</v>
      </c>
      <c r="AE35" s="28"/>
      <c r="AF35" s="14" t="s">
        <v>416</v>
      </c>
      <c r="AG35" s="28"/>
      <c r="AH35" s="15" t="s">
        <v>289</v>
      </c>
      <c r="AI35" s="28"/>
      <c r="AJ35" s="15" t="s">
        <v>148</v>
      </c>
      <c r="AK35" s="28"/>
      <c r="AL35" s="15" t="s">
        <v>577</v>
      </c>
      <c r="AM35" s="28"/>
      <c r="AN35" s="15" t="s">
        <v>515</v>
      </c>
      <c r="AO35" s="29"/>
    </row>
    <row r="36" spans="2:41" customFormat="1" ht="25.5" x14ac:dyDescent="0.2">
      <c r="B36" s="114" t="s">
        <v>47</v>
      </c>
      <c r="C36" s="22" t="s">
        <v>677</v>
      </c>
      <c r="D36" s="23">
        <v>1972</v>
      </c>
      <c r="E36" s="48" t="s">
        <v>166</v>
      </c>
      <c r="F36" s="50" t="str">
        <f t="shared" si="4"/>
        <v>RankingPoint ValuesN/AOption RatingsReasonableUnlimitedWeightedPre-determinedPoint ValueAssignmentIndependentHierarchicalUnlimitedMeasurablePoint ValueDirect RatingFunctional</v>
      </c>
      <c r="G36" s="49">
        <f t="shared" si="5"/>
        <v>1</v>
      </c>
      <c r="H36" s="14" t="s">
        <v>118</v>
      </c>
      <c r="I36" s="28"/>
      <c r="J36" s="15" t="s">
        <v>578</v>
      </c>
      <c r="K36" s="28"/>
      <c r="L36" s="15" t="s">
        <v>96</v>
      </c>
      <c r="M36" s="28"/>
      <c r="N36" s="15" t="s">
        <v>1054</v>
      </c>
      <c r="O36" s="28"/>
      <c r="P36" s="15" t="s">
        <v>329</v>
      </c>
      <c r="Q36" s="29"/>
      <c r="R36" s="14" t="s">
        <v>416</v>
      </c>
      <c r="S36" s="28"/>
      <c r="T36" s="15" t="s">
        <v>264</v>
      </c>
      <c r="U36" s="28"/>
      <c r="V36" s="15" t="s">
        <v>571</v>
      </c>
      <c r="W36" s="28"/>
      <c r="X36" s="15" t="s">
        <v>1203</v>
      </c>
      <c r="Y36" s="28"/>
      <c r="Z36" s="15" t="s">
        <v>160</v>
      </c>
      <c r="AA36" s="28"/>
      <c r="AB36" s="15" t="s">
        <v>385</v>
      </c>
      <c r="AC36" s="28"/>
      <c r="AD36" s="15" t="s">
        <v>568</v>
      </c>
      <c r="AE36" s="28"/>
      <c r="AF36" s="14" t="s">
        <v>416</v>
      </c>
      <c r="AG36" s="28"/>
      <c r="AH36" s="15" t="s">
        <v>104</v>
      </c>
      <c r="AI36" s="28"/>
      <c r="AJ36" s="15" t="s">
        <v>1203</v>
      </c>
      <c r="AK36" s="28"/>
      <c r="AL36" s="15" t="s">
        <v>346</v>
      </c>
      <c r="AM36" s="28"/>
      <c r="AN36" s="15" t="s">
        <v>149</v>
      </c>
      <c r="AO36" s="29"/>
    </row>
    <row r="37" spans="2:41" customFormat="1" ht="38.25" x14ac:dyDescent="0.2">
      <c r="B37" s="114" t="s">
        <v>200</v>
      </c>
      <c r="C37" s="22" t="s">
        <v>678</v>
      </c>
      <c r="D37" s="23">
        <v>2020</v>
      </c>
      <c r="E37" s="48" t="s">
        <v>541</v>
      </c>
      <c r="F37" s="50" t="str">
        <f t="shared" si="4"/>
        <v>CriteriaPoint ValuesPreference ModelN/ALightUnlimitedWeightedSubjectivePoint ValueAssignmentIndependentFlat onlyN/AAnyN/AN/AFunctional</v>
      </c>
      <c r="G37" s="49">
        <f t="shared" si="5"/>
        <v>1</v>
      </c>
      <c r="H37" s="14" t="s">
        <v>1028</v>
      </c>
      <c r="I37" s="28"/>
      <c r="J37" s="15" t="s">
        <v>578</v>
      </c>
      <c r="K37" s="28"/>
      <c r="L37" s="15" t="s">
        <v>424</v>
      </c>
      <c r="M37" s="28"/>
      <c r="N37" s="15" t="s">
        <v>96</v>
      </c>
      <c r="O37" s="28"/>
      <c r="P37" s="15" t="s">
        <v>312</v>
      </c>
      <c r="Q37" s="29"/>
      <c r="R37" s="14" t="s">
        <v>416</v>
      </c>
      <c r="S37" s="28"/>
      <c r="T37" s="15" t="s">
        <v>264</v>
      </c>
      <c r="U37" s="28"/>
      <c r="V37" s="15" t="s">
        <v>383</v>
      </c>
      <c r="W37" s="28"/>
      <c r="X37" s="15" t="s">
        <v>1203</v>
      </c>
      <c r="Y37" s="28"/>
      <c r="Z37" s="15" t="s">
        <v>160</v>
      </c>
      <c r="AA37" s="28"/>
      <c r="AB37" s="15" t="s">
        <v>385</v>
      </c>
      <c r="AC37" s="28"/>
      <c r="AD37" s="15" t="s">
        <v>486</v>
      </c>
      <c r="AE37" s="28"/>
      <c r="AF37" s="14" t="s">
        <v>96</v>
      </c>
      <c r="AG37" s="28"/>
      <c r="AH37" s="15" t="s">
        <v>289</v>
      </c>
      <c r="AI37" s="28"/>
      <c r="AJ37" s="15" t="s">
        <v>96</v>
      </c>
      <c r="AK37" s="28"/>
      <c r="AL37" s="15" t="s">
        <v>96</v>
      </c>
      <c r="AM37" s="28"/>
      <c r="AN37" s="15" t="s">
        <v>149</v>
      </c>
      <c r="AO37" s="29"/>
    </row>
    <row r="38" spans="2:41" customFormat="1" ht="38.25" x14ac:dyDescent="0.2">
      <c r="B38" s="114" t="s">
        <v>122</v>
      </c>
      <c r="C38" s="22" t="s">
        <v>679</v>
      </c>
      <c r="D38" s="23">
        <v>1995</v>
      </c>
      <c r="E38" s="48" t="s">
        <v>1005</v>
      </c>
      <c r="F38" s="50" t="str">
        <f t="shared" si="4"/>
        <v>FormulationStatementsN/AN/ALightUnlimitedEquivalentN/AN/AN/AIndependentFlat onlyUnlimitedAnyOrderComparisonN/A</v>
      </c>
      <c r="G38" s="49">
        <f t="shared" si="5"/>
        <v>1</v>
      </c>
      <c r="H38" s="14" t="s">
        <v>1029</v>
      </c>
      <c r="I38" s="28"/>
      <c r="J38" s="15" t="s">
        <v>162</v>
      </c>
      <c r="K38" s="28"/>
      <c r="L38" s="15" t="s">
        <v>96</v>
      </c>
      <c r="M38" s="28"/>
      <c r="N38" s="15" t="s">
        <v>96</v>
      </c>
      <c r="O38" s="28"/>
      <c r="P38" s="15" t="s">
        <v>312</v>
      </c>
      <c r="Q38" s="29"/>
      <c r="R38" s="14" t="s">
        <v>416</v>
      </c>
      <c r="S38" s="28"/>
      <c r="T38" s="15" t="s">
        <v>265</v>
      </c>
      <c r="U38" s="28"/>
      <c r="V38" s="15" t="s">
        <v>96</v>
      </c>
      <c r="W38" s="28"/>
      <c r="X38" s="15" t="s">
        <v>96</v>
      </c>
      <c r="Y38" s="28"/>
      <c r="Z38" s="15" t="s">
        <v>96</v>
      </c>
      <c r="AA38" s="28"/>
      <c r="AB38" s="15" t="s">
        <v>385</v>
      </c>
      <c r="AC38" s="28"/>
      <c r="AD38" s="15" t="s">
        <v>486</v>
      </c>
      <c r="AE38" s="28"/>
      <c r="AF38" s="14" t="s">
        <v>416</v>
      </c>
      <c r="AG38" s="28"/>
      <c r="AH38" s="15" t="s">
        <v>289</v>
      </c>
      <c r="AI38" s="28"/>
      <c r="AJ38" s="15" t="s">
        <v>389</v>
      </c>
      <c r="AK38" s="28"/>
      <c r="AL38" s="15" t="s">
        <v>460</v>
      </c>
      <c r="AM38" s="28"/>
      <c r="AN38" s="15" t="s">
        <v>96</v>
      </c>
      <c r="AO38" s="29"/>
    </row>
    <row r="39" spans="2:41" customFormat="1" ht="25.5" x14ac:dyDescent="0.2">
      <c r="B39" s="114" t="s">
        <v>25</v>
      </c>
      <c r="C39" s="22" t="s">
        <v>681</v>
      </c>
      <c r="D39" s="23">
        <v>2015</v>
      </c>
      <c r="E39" s="48" t="s">
        <v>302</v>
      </c>
      <c r="F39" s="50" t="str">
        <f t="shared" si="4"/>
        <v>CriteriaPoint ValuesN/AN/ALightUnlimitedWeightedSubjectiveRatioReferenceIndependentFlat onlyN/AAnyN/AN/AFunctional</v>
      </c>
      <c r="G39" s="49">
        <f t="shared" si="5"/>
        <v>1</v>
      </c>
      <c r="H39" s="14" t="s">
        <v>1028</v>
      </c>
      <c r="I39" s="28"/>
      <c r="J39" s="15" t="s">
        <v>578</v>
      </c>
      <c r="K39" s="28"/>
      <c r="L39" s="15" t="s">
        <v>96</v>
      </c>
      <c r="M39" s="28"/>
      <c r="N39" s="15" t="s">
        <v>96</v>
      </c>
      <c r="O39" s="28"/>
      <c r="P39" s="15" t="s">
        <v>312</v>
      </c>
      <c r="Q39" s="29"/>
      <c r="R39" s="14" t="s">
        <v>416</v>
      </c>
      <c r="S39" s="28"/>
      <c r="T39" s="15" t="s">
        <v>264</v>
      </c>
      <c r="U39" s="28"/>
      <c r="V39" s="15" t="s">
        <v>383</v>
      </c>
      <c r="W39" s="28"/>
      <c r="X39" s="15" t="s">
        <v>148</v>
      </c>
      <c r="Y39" s="28"/>
      <c r="Z39" s="15" t="s">
        <v>161</v>
      </c>
      <c r="AA39" s="28"/>
      <c r="AB39" s="15" t="s">
        <v>385</v>
      </c>
      <c r="AC39" s="28"/>
      <c r="AD39" s="15" t="s">
        <v>486</v>
      </c>
      <c r="AE39" s="28"/>
      <c r="AF39" s="14" t="s">
        <v>96</v>
      </c>
      <c r="AG39" s="28"/>
      <c r="AH39" s="15" t="s">
        <v>289</v>
      </c>
      <c r="AI39" s="28"/>
      <c r="AJ39" s="15" t="s">
        <v>96</v>
      </c>
      <c r="AK39" s="28"/>
      <c r="AL39" s="15" t="s">
        <v>96</v>
      </c>
      <c r="AM39" s="28"/>
      <c r="AN39" s="15" t="s">
        <v>149</v>
      </c>
      <c r="AO39" s="29"/>
    </row>
    <row r="40" spans="2:41" customFormat="1" ht="15.75" x14ac:dyDescent="0.2">
      <c r="B40" s="114" t="s">
        <v>303</v>
      </c>
      <c r="C40" s="22" t="s">
        <v>684</v>
      </c>
      <c r="D40" s="23">
        <v>2021</v>
      </c>
      <c r="E40" s="48" t="s">
        <v>304</v>
      </c>
      <c r="F40" s="50" t="str">
        <f t="shared" si="4"/>
        <v>CriteriaPoint ValuesPreference ModelN/AReasonableUnlimitedWeightedSubjectiveRatioReferenceIndependentFlat onlyN/AAnyN/AN/AFunctional</v>
      </c>
      <c r="G40" s="49">
        <f t="shared" si="5"/>
        <v>1</v>
      </c>
      <c r="H40" s="14" t="s">
        <v>1028</v>
      </c>
      <c r="I40" s="28"/>
      <c r="J40" s="15" t="s">
        <v>578</v>
      </c>
      <c r="K40" s="28"/>
      <c r="L40" s="15" t="s">
        <v>424</v>
      </c>
      <c r="M40" s="28"/>
      <c r="N40" s="15" t="s">
        <v>96</v>
      </c>
      <c r="O40" s="28"/>
      <c r="P40" s="15" t="s">
        <v>329</v>
      </c>
      <c r="Q40" s="29"/>
      <c r="R40" s="14" t="s">
        <v>416</v>
      </c>
      <c r="S40" s="28"/>
      <c r="T40" s="15" t="s">
        <v>264</v>
      </c>
      <c r="U40" s="28"/>
      <c r="V40" s="15" t="s">
        <v>383</v>
      </c>
      <c r="W40" s="28"/>
      <c r="X40" s="15" t="s">
        <v>148</v>
      </c>
      <c r="Y40" s="28"/>
      <c r="Z40" s="15" t="s">
        <v>161</v>
      </c>
      <c r="AA40" s="28"/>
      <c r="AB40" s="15" t="s">
        <v>385</v>
      </c>
      <c r="AC40" s="28"/>
      <c r="AD40" s="15" t="s">
        <v>486</v>
      </c>
      <c r="AE40" s="28"/>
      <c r="AF40" s="14" t="s">
        <v>96</v>
      </c>
      <c r="AG40" s="28"/>
      <c r="AH40" s="15" t="s">
        <v>289</v>
      </c>
      <c r="AI40" s="28"/>
      <c r="AJ40" s="15" t="s">
        <v>96</v>
      </c>
      <c r="AK40" s="28"/>
      <c r="AL40" s="15" t="s">
        <v>96</v>
      </c>
      <c r="AM40" s="28"/>
      <c r="AN40" s="15" t="s">
        <v>149</v>
      </c>
      <c r="AO40" s="29"/>
    </row>
    <row r="41" spans="2:41" customFormat="1" ht="38.25" x14ac:dyDescent="0.2">
      <c r="B41" s="114" t="s">
        <v>170</v>
      </c>
      <c r="C41" s="22" t="s">
        <v>682</v>
      </c>
      <c r="D41" s="23">
        <v>1990</v>
      </c>
      <c r="E41" s="48" t="s">
        <v>521</v>
      </c>
      <c r="F41" s="50" t="str">
        <f t="shared" si="4"/>
        <v>CriteriaDistributionPreference ModelN/AReasonableUnlimitedWeightedSubjectivePoint ValueReferenceIndependentHierarchicalN/AAnyN/AN/AFunctional</v>
      </c>
      <c r="G41" s="49">
        <f t="shared" si="5"/>
        <v>1</v>
      </c>
      <c r="H41" s="14" t="s">
        <v>1028</v>
      </c>
      <c r="I41" s="28"/>
      <c r="J41" s="15" t="s">
        <v>462</v>
      </c>
      <c r="K41" s="28"/>
      <c r="L41" s="15" t="s">
        <v>424</v>
      </c>
      <c r="M41" s="28"/>
      <c r="N41" s="15" t="s">
        <v>96</v>
      </c>
      <c r="O41" s="28"/>
      <c r="P41" s="15" t="s">
        <v>329</v>
      </c>
      <c r="Q41" s="29"/>
      <c r="R41" s="14" t="s">
        <v>416</v>
      </c>
      <c r="S41" s="28"/>
      <c r="T41" s="15" t="s">
        <v>264</v>
      </c>
      <c r="U41" s="28"/>
      <c r="V41" s="15" t="s">
        <v>383</v>
      </c>
      <c r="W41" s="28"/>
      <c r="X41" s="15" t="s">
        <v>1203</v>
      </c>
      <c r="Y41" s="28"/>
      <c r="Z41" s="15" t="s">
        <v>161</v>
      </c>
      <c r="AA41" s="28"/>
      <c r="AB41" s="15" t="s">
        <v>385</v>
      </c>
      <c r="AC41" s="28"/>
      <c r="AD41" s="15" t="s">
        <v>568</v>
      </c>
      <c r="AE41" s="28"/>
      <c r="AF41" s="14" t="s">
        <v>96</v>
      </c>
      <c r="AG41" s="28"/>
      <c r="AH41" s="15" t="s">
        <v>289</v>
      </c>
      <c r="AI41" s="28"/>
      <c r="AJ41" s="15" t="s">
        <v>96</v>
      </c>
      <c r="AK41" s="28"/>
      <c r="AL41" s="15" t="s">
        <v>96</v>
      </c>
      <c r="AM41" s="28"/>
      <c r="AN41" s="15" t="s">
        <v>149</v>
      </c>
      <c r="AO41" s="29"/>
    </row>
    <row r="42" spans="2:41" customFormat="1" ht="38.25" x14ac:dyDescent="0.2">
      <c r="B42" s="114" t="s">
        <v>124</v>
      </c>
      <c r="C42" s="22" t="s">
        <v>686</v>
      </c>
      <c r="D42" s="23">
        <v>1978</v>
      </c>
      <c r="E42" s="48" t="s">
        <v>487</v>
      </c>
      <c r="F42" s="50" t="str">
        <f t="shared" si="4"/>
        <v>CriteriaDistributionPreference ModelN/AReasonable≤ 25WeightedPre-determinedPoint ValueAssignmentInteractingFlat onlyN/AAnyN/AN/AFunctional</v>
      </c>
      <c r="G42" s="49">
        <f t="shared" si="5"/>
        <v>1</v>
      </c>
      <c r="H42" s="14" t="s">
        <v>1028</v>
      </c>
      <c r="I42" s="28"/>
      <c r="J42" s="15" t="s">
        <v>462</v>
      </c>
      <c r="K42" s="28"/>
      <c r="L42" s="15" t="s">
        <v>424</v>
      </c>
      <c r="M42" s="28"/>
      <c r="N42" s="15" t="s">
        <v>96</v>
      </c>
      <c r="O42" s="28"/>
      <c r="P42" s="15" t="s">
        <v>329</v>
      </c>
      <c r="Q42" s="29"/>
      <c r="R42" s="14" t="s">
        <v>291</v>
      </c>
      <c r="S42" s="28"/>
      <c r="T42" s="15" t="s">
        <v>264</v>
      </c>
      <c r="U42" s="28"/>
      <c r="V42" s="15" t="s">
        <v>571</v>
      </c>
      <c r="W42" s="28"/>
      <c r="X42" s="15" t="s">
        <v>1203</v>
      </c>
      <c r="Y42" s="28"/>
      <c r="Z42" s="15" t="s">
        <v>160</v>
      </c>
      <c r="AA42" s="28"/>
      <c r="AB42" s="15" t="s">
        <v>569</v>
      </c>
      <c r="AC42" s="28"/>
      <c r="AD42" s="15" t="s">
        <v>486</v>
      </c>
      <c r="AE42" s="28"/>
      <c r="AF42" s="14" t="s">
        <v>96</v>
      </c>
      <c r="AG42" s="28"/>
      <c r="AH42" s="15" t="s">
        <v>289</v>
      </c>
      <c r="AI42" s="28"/>
      <c r="AJ42" s="15" t="s">
        <v>96</v>
      </c>
      <c r="AK42" s="28"/>
      <c r="AL42" s="15" t="s">
        <v>96</v>
      </c>
      <c r="AM42" s="28"/>
      <c r="AN42" s="15" t="s">
        <v>149</v>
      </c>
      <c r="AO42" s="29"/>
    </row>
    <row r="43" spans="2:41" customFormat="1" ht="25.5" x14ac:dyDescent="0.2">
      <c r="B43" s="114" t="s">
        <v>123</v>
      </c>
      <c r="C43" s="22" t="s">
        <v>687</v>
      </c>
      <c r="D43" s="23">
        <v>2014</v>
      </c>
      <c r="E43" s="48" t="s">
        <v>613</v>
      </c>
      <c r="F43" s="50" t="str">
        <f t="shared" si="4"/>
        <v>RankingOrderOption RatingsN/AHeavyUnlimitedWeightedPre-determinedPoint ValueAssignmentIndependentFlat onlyUnlimitedNominalPoint ValueDirect RatingProgramming</v>
      </c>
      <c r="G43" s="49">
        <f t="shared" si="5"/>
        <v>1</v>
      </c>
      <c r="H43" s="14" t="s">
        <v>118</v>
      </c>
      <c r="I43" s="28"/>
      <c r="J43" s="15" t="s">
        <v>389</v>
      </c>
      <c r="K43" s="28"/>
      <c r="L43" s="15" t="s">
        <v>1054</v>
      </c>
      <c r="M43" s="28"/>
      <c r="N43" s="15" t="s">
        <v>96</v>
      </c>
      <c r="O43" s="28"/>
      <c r="P43" s="15" t="s">
        <v>313</v>
      </c>
      <c r="Q43" s="29"/>
      <c r="R43" s="14" t="s">
        <v>416</v>
      </c>
      <c r="S43" s="28"/>
      <c r="T43" s="15" t="s">
        <v>264</v>
      </c>
      <c r="U43" s="28"/>
      <c r="V43" s="15" t="s">
        <v>571</v>
      </c>
      <c r="W43" s="28"/>
      <c r="X43" s="15" t="s">
        <v>1203</v>
      </c>
      <c r="Y43" s="28"/>
      <c r="Z43" s="15" t="s">
        <v>160</v>
      </c>
      <c r="AA43" s="28"/>
      <c r="AB43" s="15" t="s">
        <v>385</v>
      </c>
      <c r="AC43" s="28"/>
      <c r="AD43" s="15" t="s">
        <v>486</v>
      </c>
      <c r="AE43" s="28"/>
      <c r="AF43" s="14" t="s">
        <v>416</v>
      </c>
      <c r="AG43" s="28"/>
      <c r="AH43" s="15" t="s">
        <v>150</v>
      </c>
      <c r="AI43" s="28"/>
      <c r="AJ43" s="15" t="s">
        <v>1203</v>
      </c>
      <c r="AK43" s="28"/>
      <c r="AL43" s="15" t="s">
        <v>346</v>
      </c>
      <c r="AM43" s="28"/>
      <c r="AN43" s="15" t="s">
        <v>515</v>
      </c>
      <c r="AO43" s="29"/>
    </row>
    <row r="44" spans="2:41" customFormat="1" ht="25.5" x14ac:dyDescent="0.2">
      <c r="B44" s="114" t="s">
        <v>443</v>
      </c>
      <c r="C44" s="22" t="s">
        <v>688</v>
      </c>
      <c r="D44" s="23">
        <v>2007</v>
      </c>
      <c r="E44" s="48" t="s">
        <v>484</v>
      </c>
      <c r="F44" s="50" t="str">
        <f t="shared" si="4"/>
        <v>RankingOrderBothN/AReasonableUnlimitedWeightedPre-determinedRatioAssignmentIndependentHierarchicalUnlimitedNominalPoint ValueDirect RatingFunctional</v>
      </c>
      <c r="G44" s="49">
        <f t="shared" si="5"/>
        <v>1</v>
      </c>
      <c r="H44" s="14" t="s">
        <v>118</v>
      </c>
      <c r="I44" s="28"/>
      <c r="J44" s="15" t="s">
        <v>389</v>
      </c>
      <c r="K44" s="28"/>
      <c r="L44" s="15" t="s">
        <v>294</v>
      </c>
      <c r="M44" s="28"/>
      <c r="N44" s="15" t="s">
        <v>96</v>
      </c>
      <c r="O44" s="28"/>
      <c r="P44" s="15" t="s">
        <v>329</v>
      </c>
      <c r="Q44" s="29"/>
      <c r="R44" s="14" t="s">
        <v>416</v>
      </c>
      <c r="S44" s="28"/>
      <c r="T44" s="15" t="s">
        <v>264</v>
      </c>
      <c r="U44" s="28"/>
      <c r="V44" s="15" t="s">
        <v>571</v>
      </c>
      <c r="W44" s="28"/>
      <c r="X44" s="15" t="s">
        <v>148</v>
      </c>
      <c r="Y44" s="28"/>
      <c r="Z44" s="15" t="s">
        <v>160</v>
      </c>
      <c r="AA44" s="28"/>
      <c r="AB44" s="15" t="s">
        <v>385</v>
      </c>
      <c r="AC44" s="28"/>
      <c r="AD44" s="15" t="s">
        <v>568</v>
      </c>
      <c r="AE44" s="28"/>
      <c r="AF44" s="14" t="s">
        <v>416</v>
      </c>
      <c r="AG44" s="28"/>
      <c r="AH44" s="15" t="s">
        <v>150</v>
      </c>
      <c r="AI44" s="28"/>
      <c r="AJ44" s="15" t="s">
        <v>1203</v>
      </c>
      <c r="AK44" s="28"/>
      <c r="AL44" s="15" t="s">
        <v>346</v>
      </c>
      <c r="AM44" s="28"/>
      <c r="AN44" s="15" t="s">
        <v>149</v>
      </c>
      <c r="AO44" s="29"/>
    </row>
    <row r="45" spans="2:41" customFormat="1" ht="38.25" x14ac:dyDescent="0.2">
      <c r="B45" s="114" t="s">
        <v>488</v>
      </c>
      <c r="C45" s="22" t="s">
        <v>689</v>
      </c>
      <c r="D45" s="23">
        <v>1848</v>
      </c>
      <c r="E45" s="48" t="s">
        <v>489</v>
      </c>
      <c r="F45" s="50" t="str">
        <f t="shared" si="4"/>
        <v>RankingPoint ValuesN/AN/ALightUnlimitedEquivalentN/AN/AN/AInteractingFlat onlyUnlimitedAnyPoint ValueDirect RatingFunctional</v>
      </c>
      <c r="G45" s="49">
        <f t="shared" si="5"/>
        <v>1</v>
      </c>
      <c r="H45" s="14" t="s">
        <v>118</v>
      </c>
      <c r="I45" s="28"/>
      <c r="J45" s="15" t="s">
        <v>578</v>
      </c>
      <c r="K45" s="28"/>
      <c r="L45" s="15" t="s">
        <v>96</v>
      </c>
      <c r="M45" s="28"/>
      <c r="N45" s="15" t="s">
        <v>96</v>
      </c>
      <c r="O45" s="28"/>
      <c r="P45" s="15" t="s">
        <v>312</v>
      </c>
      <c r="Q45" s="29"/>
      <c r="R45" s="14" t="s">
        <v>416</v>
      </c>
      <c r="S45" s="28"/>
      <c r="T45" s="15" t="s">
        <v>265</v>
      </c>
      <c r="U45" s="28"/>
      <c r="V45" s="15" t="s">
        <v>96</v>
      </c>
      <c r="W45" s="28"/>
      <c r="X45" s="15" t="s">
        <v>96</v>
      </c>
      <c r="Y45" s="28"/>
      <c r="Z45" s="15" t="s">
        <v>96</v>
      </c>
      <c r="AA45" s="28"/>
      <c r="AB45" s="15" t="s">
        <v>569</v>
      </c>
      <c r="AC45" s="28"/>
      <c r="AD45" s="15" t="s">
        <v>486</v>
      </c>
      <c r="AE45" s="28"/>
      <c r="AF45" s="14" t="s">
        <v>416</v>
      </c>
      <c r="AG45" s="28"/>
      <c r="AH45" s="15" t="s">
        <v>289</v>
      </c>
      <c r="AI45" s="28"/>
      <c r="AJ45" s="15" t="s">
        <v>1203</v>
      </c>
      <c r="AK45" s="28"/>
      <c r="AL45" s="15" t="s">
        <v>346</v>
      </c>
      <c r="AM45" s="28"/>
      <c r="AN45" s="15" t="s">
        <v>149</v>
      </c>
      <c r="AO45" s="29"/>
    </row>
    <row r="46" spans="2:41" customFormat="1" ht="15.75" x14ac:dyDescent="0.2">
      <c r="B46" s="114" t="s">
        <v>3</v>
      </c>
      <c r="C46" s="22" t="s">
        <v>690</v>
      </c>
      <c r="D46" s="23">
        <v>2008</v>
      </c>
      <c r="E46" s="48" t="s">
        <v>622</v>
      </c>
      <c r="F46" s="50" t="str">
        <f t="shared" si="4"/>
        <v>RankingOrderN/AN/AReasonableUnlimitedWeightedPre-determinedPoint ValueAssignmentIndependentFlat onlyUnlimitedAnyRatioReferenceFunctional</v>
      </c>
      <c r="G46" s="49">
        <f t="shared" si="5"/>
        <v>1</v>
      </c>
      <c r="H46" s="14" t="s">
        <v>118</v>
      </c>
      <c r="I46" s="28"/>
      <c r="J46" s="15" t="s">
        <v>389</v>
      </c>
      <c r="K46" s="28"/>
      <c r="L46" s="15" t="s">
        <v>96</v>
      </c>
      <c r="M46" s="28"/>
      <c r="N46" s="15" t="s">
        <v>96</v>
      </c>
      <c r="O46" s="28"/>
      <c r="P46" s="15" t="s">
        <v>329</v>
      </c>
      <c r="Q46" s="29"/>
      <c r="R46" s="14" t="s">
        <v>416</v>
      </c>
      <c r="S46" s="28"/>
      <c r="T46" s="15" t="s">
        <v>264</v>
      </c>
      <c r="U46" s="28"/>
      <c r="V46" s="15" t="s">
        <v>571</v>
      </c>
      <c r="W46" s="28"/>
      <c r="X46" s="15" t="s">
        <v>1203</v>
      </c>
      <c r="Y46" s="28"/>
      <c r="Z46" s="15" t="s">
        <v>160</v>
      </c>
      <c r="AA46" s="28"/>
      <c r="AB46" s="15" t="s">
        <v>385</v>
      </c>
      <c r="AC46" s="28"/>
      <c r="AD46" s="15" t="s">
        <v>486</v>
      </c>
      <c r="AE46" s="28"/>
      <c r="AF46" s="14" t="s">
        <v>416</v>
      </c>
      <c r="AG46" s="28"/>
      <c r="AH46" s="15" t="s">
        <v>289</v>
      </c>
      <c r="AI46" s="28"/>
      <c r="AJ46" s="15" t="s">
        <v>148</v>
      </c>
      <c r="AK46" s="28"/>
      <c r="AL46" s="15" t="s">
        <v>161</v>
      </c>
      <c r="AM46" s="28"/>
      <c r="AN46" s="15" t="s">
        <v>149</v>
      </c>
      <c r="AO46" s="29"/>
    </row>
    <row r="47" spans="2:41" customFormat="1" ht="15.75" x14ac:dyDescent="0.2">
      <c r="B47" s="114" t="s">
        <v>1348</v>
      </c>
      <c r="C47" s="22" t="s">
        <v>1349</v>
      </c>
      <c r="D47" s="23">
        <v>2019</v>
      </c>
      <c r="E47" s="48" t="s">
        <v>1354</v>
      </c>
      <c r="F47" s="50" t="str">
        <f>_xlfn.CONCAT(H47,J47,L47,N47,P47,R47,T47,V47,X47,Z47,AB47,AD47,AF47,AH47,AJ47,AL47,AN47)</f>
        <v>CriteriaPoint ValuesN/AN/ALightUnlimitedWeightedSubjectiveRatioComparisonIndependentFlat onlyN/AAnyN/AN/AFunctional</v>
      </c>
      <c r="G47" s="49">
        <f t="shared" si="5"/>
        <v>3</v>
      </c>
      <c r="H47" s="14" t="s">
        <v>1028</v>
      </c>
      <c r="I47" s="28"/>
      <c r="J47" s="15" t="s">
        <v>578</v>
      </c>
      <c r="K47" s="28"/>
      <c r="L47" s="15" t="s">
        <v>96</v>
      </c>
      <c r="M47" s="28"/>
      <c r="N47" s="15" t="s">
        <v>96</v>
      </c>
      <c r="O47" s="28"/>
      <c r="P47" s="15" t="s">
        <v>312</v>
      </c>
      <c r="Q47" s="29"/>
      <c r="R47" s="14" t="s">
        <v>416</v>
      </c>
      <c r="S47" s="28"/>
      <c r="T47" s="15" t="s">
        <v>264</v>
      </c>
      <c r="U47" s="28"/>
      <c r="V47" s="15" t="s">
        <v>383</v>
      </c>
      <c r="W47" s="28"/>
      <c r="X47" s="15" t="s">
        <v>148</v>
      </c>
      <c r="Y47" s="28"/>
      <c r="Z47" s="15" t="s">
        <v>460</v>
      </c>
      <c r="AA47" s="28"/>
      <c r="AB47" s="15" t="s">
        <v>385</v>
      </c>
      <c r="AC47" s="28"/>
      <c r="AD47" s="15" t="s">
        <v>486</v>
      </c>
      <c r="AE47" s="28"/>
      <c r="AF47" s="14" t="s">
        <v>96</v>
      </c>
      <c r="AG47" s="28"/>
      <c r="AH47" s="15" t="s">
        <v>289</v>
      </c>
      <c r="AI47" s="28"/>
      <c r="AJ47" s="15" t="s">
        <v>96</v>
      </c>
      <c r="AK47" s="28"/>
      <c r="AL47" s="15" t="s">
        <v>96</v>
      </c>
      <c r="AM47" s="28"/>
      <c r="AN47" s="15" t="s">
        <v>149</v>
      </c>
      <c r="AO47" s="29"/>
    </row>
    <row r="48" spans="2:41" customFormat="1" ht="25.5" x14ac:dyDescent="0.2">
      <c r="B48" s="114" t="s">
        <v>139</v>
      </c>
      <c r="C48" s="22" t="s">
        <v>691</v>
      </c>
      <c r="D48" s="23">
        <v>1984</v>
      </c>
      <c r="E48" s="48" t="s">
        <v>490</v>
      </c>
      <c r="F48" s="50" t="str">
        <f t="shared" si="4"/>
        <v>RankingOrderOption RatingsOption RatingsReasonableUnlimitedEquivalentN/AN/AN/AIndependentFlat onlyUnlimitedMeasurablePoint ValueDirect RatingProgramming</v>
      </c>
      <c r="G48" s="49">
        <f t="shared" si="5"/>
        <v>1</v>
      </c>
      <c r="H48" s="14" t="s">
        <v>118</v>
      </c>
      <c r="I48" s="28"/>
      <c r="J48" s="15" t="s">
        <v>389</v>
      </c>
      <c r="K48" s="28"/>
      <c r="L48" s="15" t="s">
        <v>1054</v>
      </c>
      <c r="M48" s="28"/>
      <c r="N48" s="15" t="s">
        <v>1054</v>
      </c>
      <c r="O48" s="28"/>
      <c r="P48" s="15" t="s">
        <v>329</v>
      </c>
      <c r="Q48" s="29"/>
      <c r="R48" s="14" t="s">
        <v>416</v>
      </c>
      <c r="S48" s="28"/>
      <c r="T48" s="15" t="s">
        <v>265</v>
      </c>
      <c r="U48" s="28"/>
      <c r="V48" s="15" t="s">
        <v>96</v>
      </c>
      <c r="W48" s="28"/>
      <c r="X48" s="15" t="s">
        <v>96</v>
      </c>
      <c r="Y48" s="28"/>
      <c r="Z48" s="15" t="s">
        <v>96</v>
      </c>
      <c r="AA48" s="28"/>
      <c r="AB48" s="15" t="s">
        <v>385</v>
      </c>
      <c r="AC48" s="28"/>
      <c r="AD48" s="15" t="s">
        <v>486</v>
      </c>
      <c r="AE48" s="28"/>
      <c r="AF48" s="14" t="s">
        <v>416</v>
      </c>
      <c r="AG48" s="28"/>
      <c r="AH48" s="15" t="s">
        <v>104</v>
      </c>
      <c r="AI48" s="28"/>
      <c r="AJ48" s="15" t="s">
        <v>1203</v>
      </c>
      <c r="AK48" s="28"/>
      <c r="AL48" s="15" t="s">
        <v>346</v>
      </c>
      <c r="AM48" s="28"/>
      <c r="AN48" s="15" t="s">
        <v>515</v>
      </c>
      <c r="AO48" s="29"/>
    </row>
    <row r="49" spans="2:41" customFormat="1" ht="31.5" x14ac:dyDescent="0.2">
      <c r="B49" s="114" t="s">
        <v>376</v>
      </c>
      <c r="C49" s="22" t="s">
        <v>957</v>
      </c>
      <c r="D49" s="23">
        <v>2019</v>
      </c>
      <c r="E49" s="48" t="s">
        <v>1292</v>
      </c>
      <c r="F49" s="50" t="str">
        <f t="shared" si="4"/>
        <v>RankingPoint ValuesPreference ModelN/AHeavy≤ 25WeightedPre-determinedPoint ValueAssignmentInteractingHierarchicalUnlimitedAnyDistributionProbabilityProgramming</v>
      </c>
      <c r="G49" s="49">
        <f t="shared" si="5"/>
        <v>1</v>
      </c>
      <c r="H49" s="14" t="s">
        <v>118</v>
      </c>
      <c r="I49" s="28"/>
      <c r="J49" s="15" t="s">
        <v>578</v>
      </c>
      <c r="K49" s="28"/>
      <c r="L49" s="15" t="s">
        <v>424</v>
      </c>
      <c r="M49" s="28"/>
      <c r="N49" s="15" t="s">
        <v>96</v>
      </c>
      <c r="O49" s="28"/>
      <c r="P49" s="15" t="s">
        <v>313</v>
      </c>
      <c r="Q49" s="29"/>
      <c r="R49" s="14" t="s">
        <v>291</v>
      </c>
      <c r="S49" s="28"/>
      <c r="T49" s="15" t="s">
        <v>264</v>
      </c>
      <c r="U49" s="28"/>
      <c r="V49" s="15" t="s">
        <v>571</v>
      </c>
      <c r="W49" s="28"/>
      <c r="X49" s="15" t="s">
        <v>1203</v>
      </c>
      <c r="Y49" s="28"/>
      <c r="Z49" s="15" t="s">
        <v>160</v>
      </c>
      <c r="AA49" s="28"/>
      <c r="AB49" s="15" t="s">
        <v>569</v>
      </c>
      <c r="AC49" s="28"/>
      <c r="AD49" s="15" t="s">
        <v>568</v>
      </c>
      <c r="AE49" s="28"/>
      <c r="AF49" s="14" t="s">
        <v>416</v>
      </c>
      <c r="AG49" s="28"/>
      <c r="AH49" s="15" t="s">
        <v>289</v>
      </c>
      <c r="AI49" s="28"/>
      <c r="AJ49" s="15" t="s">
        <v>462</v>
      </c>
      <c r="AK49" s="28"/>
      <c r="AL49" s="15" t="s">
        <v>577</v>
      </c>
      <c r="AM49" s="28"/>
      <c r="AN49" s="15" t="s">
        <v>515</v>
      </c>
      <c r="AO49" s="29"/>
    </row>
    <row r="50" spans="2:41" customFormat="1" ht="31.5" x14ac:dyDescent="0.2">
      <c r="B50" s="114" t="s">
        <v>337</v>
      </c>
      <c r="C50" s="22" t="s">
        <v>1293</v>
      </c>
      <c r="D50" s="23">
        <v>2010</v>
      </c>
      <c r="E50" s="48" t="s">
        <v>378</v>
      </c>
      <c r="F50" s="50" t="str">
        <f t="shared" si="4"/>
        <v>CriteriaPoint ValuesN/ACriteria InfluenceHeavyUnlimitedWeightedObjectiveDistributionOptions-basedIndependentFlat onlyN/AMeasurableN/AN/AProgramming</v>
      </c>
      <c r="G50" s="49">
        <f t="shared" si="5"/>
        <v>1</v>
      </c>
      <c r="H50" s="14" t="s">
        <v>1028</v>
      </c>
      <c r="I50" s="28"/>
      <c r="J50" s="15" t="s">
        <v>578</v>
      </c>
      <c r="K50" s="28"/>
      <c r="L50" s="15" t="s">
        <v>96</v>
      </c>
      <c r="M50" s="28"/>
      <c r="N50" s="15" t="s">
        <v>425</v>
      </c>
      <c r="O50" s="28"/>
      <c r="P50" s="15" t="s">
        <v>313</v>
      </c>
      <c r="Q50" s="29"/>
      <c r="R50" s="14" t="s">
        <v>416</v>
      </c>
      <c r="S50" s="28"/>
      <c r="T50" s="15" t="s">
        <v>264</v>
      </c>
      <c r="U50" s="28"/>
      <c r="V50" s="15" t="s">
        <v>384</v>
      </c>
      <c r="W50" s="28"/>
      <c r="X50" s="15" t="s">
        <v>462</v>
      </c>
      <c r="Y50" s="28"/>
      <c r="Z50" s="15" t="s">
        <v>514</v>
      </c>
      <c r="AA50" s="28"/>
      <c r="AB50" s="15" t="s">
        <v>385</v>
      </c>
      <c r="AC50" s="28"/>
      <c r="AD50" s="15" t="s">
        <v>486</v>
      </c>
      <c r="AE50" s="28"/>
      <c r="AF50" s="14" t="s">
        <v>96</v>
      </c>
      <c r="AG50" s="28"/>
      <c r="AH50" s="15" t="s">
        <v>104</v>
      </c>
      <c r="AI50" s="28"/>
      <c r="AJ50" s="15" t="s">
        <v>96</v>
      </c>
      <c r="AK50" s="28"/>
      <c r="AL50" s="15" t="s">
        <v>96</v>
      </c>
      <c r="AM50" s="28"/>
      <c r="AN50" s="15" t="s">
        <v>515</v>
      </c>
      <c r="AO50" s="29"/>
    </row>
    <row r="51" spans="2:41" customFormat="1" ht="31.5" x14ac:dyDescent="0.2">
      <c r="B51" s="114" t="s">
        <v>111</v>
      </c>
      <c r="C51" s="22" t="s">
        <v>693</v>
      </c>
      <c r="D51" s="23">
        <v>2004</v>
      </c>
      <c r="E51" s="48" t="s">
        <v>306</v>
      </c>
      <c r="F51" s="50" t="str">
        <f t="shared" si="4"/>
        <v>CriteriaPoint ValuesPreference ModelN/AReasonableUnlimitedWeightedSubjectiveRatioComparisonIndependentFlat onlyN/AAbstractN/AN/AFunctional</v>
      </c>
      <c r="G51" s="49">
        <f t="shared" si="5"/>
        <v>1</v>
      </c>
      <c r="H51" s="14" t="s">
        <v>1028</v>
      </c>
      <c r="I51" s="28"/>
      <c r="J51" s="15" t="s">
        <v>578</v>
      </c>
      <c r="K51" s="28"/>
      <c r="L51" s="15" t="s">
        <v>424</v>
      </c>
      <c r="M51" s="28"/>
      <c r="N51" s="15" t="s">
        <v>96</v>
      </c>
      <c r="O51" s="28"/>
      <c r="P51" s="15" t="s">
        <v>329</v>
      </c>
      <c r="Q51" s="29"/>
      <c r="R51" s="14" t="s">
        <v>416</v>
      </c>
      <c r="S51" s="28"/>
      <c r="T51" s="15" t="s">
        <v>264</v>
      </c>
      <c r="U51" s="28"/>
      <c r="V51" s="15" t="s">
        <v>383</v>
      </c>
      <c r="W51" s="28"/>
      <c r="X51" s="15" t="s">
        <v>148</v>
      </c>
      <c r="Y51" s="28"/>
      <c r="Z51" s="15" t="s">
        <v>460</v>
      </c>
      <c r="AA51" s="28"/>
      <c r="AB51" s="15" t="s">
        <v>385</v>
      </c>
      <c r="AC51" s="28"/>
      <c r="AD51" s="15" t="s">
        <v>486</v>
      </c>
      <c r="AE51" s="28"/>
      <c r="AF51" s="14" t="s">
        <v>96</v>
      </c>
      <c r="AG51" s="28"/>
      <c r="AH51" s="15" t="s">
        <v>576</v>
      </c>
      <c r="AI51" s="28"/>
      <c r="AJ51" s="15" t="s">
        <v>96</v>
      </c>
      <c r="AK51" s="28"/>
      <c r="AL51" s="15" t="s">
        <v>96</v>
      </c>
      <c r="AM51" s="28"/>
      <c r="AN51" s="15" t="s">
        <v>149</v>
      </c>
      <c r="AO51" s="29"/>
    </row>
    <row r="52" spans="2:41" customFormat="1" ht="25.5" x14ac:dyDescent="0.2">
      <c r="B52" s="114" t="s">
        <v>121</v>
      </c>
      <c r="C52" s="22" t="s">
        <v>694</v>
      </c>
      <c r="D52" s="23">
        <v>2019</v>
      </c>
      <c r="E52" s="48" t="s">
        <v>234</v>
      </c>
      <c r="F52" s="50" t="str">
        <f t="shared" si="4"/>
        <v>CriteriaPoint ValuesN/AN/AHeavy≤ 25WeightedObjectivePoint ValueOptions-basedInteractingHierarchicalN/AAnyN/AN/AProgramming</v>
      </c>
      <c r="G52" s="49">
        <f t="shared" si="5"/>
        <v>1</v>
      </c>
      <c r="H52" s="14" t="s">
        <v>1028</v>
      </c>
      <c r="I52" s="28"/>
      <c r="J52" s="15" t="s">
        <v>578</v>
      </c>
      <c r="K52" s="28"/>
      <c r="L52" s="15" t="s">
        <v>96</v>
      </c>
      <c r="M52" s="28"/>
      <c r="N52" s="15" t="s">
        <v>96</v>
      </c>
      <c r="O52" s="28"/>
      <c r="P52" s="15" t="s">
        <v>313</v>
      </c>
      <c r="Q52" s="29"/>
      <c r="R52" s="14" t="s">
        <v>291</v>
      </c>
      <c r="S52" s="28"/>
      <c r="T52" s="15" t="s">
        <v>264</v>
      </c>
      <c r="U52" s="28"/>
      <c r="V52" s="15" t="s">
        <v>384</v>
      </c>
      <c r="W52" s="28"/>
      <c r="X52" s="15" t="s">
        <v>1203</v>
      </c>
      <c r="Y52" s="28"/>
      <c r="Z52" s="15" t="s">
        <v>514</v>
      </c>
      <c r="AA52" s="28"/>
      <c r="AB52" s="15" t="s">
        <v>569</v>
      </c>
      <c r="AC52" s="28"/>
      <c r="AD52" s="15" t="s">
        <v>568</v>
      </c>
      <c r="AE52" s="28"/>
      <c r="AF52" s="14" t="s">
        <v>96</v>
      </c>
      <c r="AG52" s="28"/>
      <c r="AH52" s="15" t="s">
        <v>289</v>
      </c>
      <c r="AI52" s="28"/>
      <c r="AJ52" s="15" t="s">
        <v>96</v>
      </c>
      <c r="AK52" s="28"/>
      <c r="AL52" s="15" t="s">
        <v>96</v>
      </c>
      <c r="AM52" s="28"/>
      <c r="AN52" s="15" t="s">
        <v>515</v>
      </c>
      <c r="AO52" s="29"/>
    </row>
    <row r="53" spans="2:41" customFormat="1" ht="25.5" x14ac:dyDescent="0.2">
      <c r="B53" s="114" t="s">
        <v>142</v>
      </c>
      <c r="C53" s="22" t="s">
        <v>698</v>
      </c>
      <c r="D53" s="23">
        <v>2004</v>
      </c>
      <c r="E53" s="48" t="s">
        <v>1294</v>
      </c>
      <c r="F53" s="50" t="str">
        <f t="shared" si="4"/>
        <v>CriteriaOrderPreference ModelCriteria InfluenceHeavyUnlimitedWeightedPre-determinedPoint ValueAssignmentInteractingFlat onlyN/AAnyN/AN/AProgramming</v>
      </c>
      <c r="G53" s="49">
        <f t="shared" si="5"/>
        <v>1</v>
      </c>
      <c r="H53" s="14" t="s">
        <v>1028</v>
      </c>
      <c r="I53" s="28"/>
      <c r="J53" s="15" t="s">
        <v>389</v>
      </c>
      <c r="K53" s="28"/>
      <c r="L53" s="15" t="s">
        <v>424</v>
      </c>
      <c r="M53" s="28"/>
      <c r="N53" s="15" t="s">
        <v>425</v>
      </c>
      <c r="O53" s="28"/>
      <c r="P53" s="15" t="s">
        <v>313</v>
      </c>
      <c r="Q53" s="29"/>
      <c r="R53" s="14" t="s">
        <v>416</v>
      </c>
      <c r="S53" s="28"/>
      <c r="T53" s="15" t="s">
        <v>264</v>
      </c>
      <c r="U53" s="28"/>
      <c r="V53" s="15" t="s">
        <v>571</v>
      </c>
      <c r="W53" s="28"/>
      <c r="X53" s="15" t="s">
        <v>1203</v>
      </c>
      <c r="Y53" s="28"/>
      <c r="Z53" s="15" t="s">
        <v>160</v>
      </c>
      <c r="AA53" s="28"/>
      <c r="AB53" s="15" t="s">
        <v>569</v>
      </c>
      <c r="AC53" s="28"/>
      <c r="AD53" s="15" t="s">
        <v>486</v>
      </c>
      <c r="AE53" s="28"/>
      <c r="AF53" s="14" t="s">
        <v>96</v>
      </c>
      <c r="AG53" s="28"/>
      <c r="AH53" s="15" t="s">
        <v>289</v>
      </c>
      <c r="AI53" s="28"/>
      <c r="AJ53" s="15" t="s">
        <v>96</v>
      </c>
      <c r="AK53" s="28"/>
      <c r="AL53" s="15" t="s">
        <v>96</v>
      </c>
      <c r="AM53" s="28"/>
      <c r="AN53" s="15" t="s">
        <v>515</v>
      </c>
      <c r="AO53" s="29"/>
    </row>
    <row r="54" spans="2:41" customFormat="1" ht="15.75" x14ac:dyDescent="0.2">
      <c r="B54" s="114" t="s">
        <v>335</v>
      </c>
      <c r="C54" s="22" t="s">
        <v>695</v>
      </c>
      <c r="D54" s="23">
        <v>1987</v>
      </c>
      <c r="E54" s="48" t="s">
        <v>1055</v>
      </c>
      <c r="F54" s="50" t="str">
        <f t="shared" si="4"/>
        <v>CriteriaPoint ValuesN/AN/AReasonableUnlimitedWeightedObjectiveRatioOptions-basedIndependentFlat onlyN/AMeasurableN/AN/AFunctional</v>
      </c>
      <c r="G54" s="49">
        <f t="shared" si="5"/>
        <v>2</v>
      </c>
      <c r="H54" s="14" t="s">
        <v>1028</v>
      </c>
      <c r="I54" s="28"/>
      <c r="J54" s="15" t="s">
        <v>578</v>
      </c>
      <c r="K54" s="28"/>
      <c r="L54" s="15" t="s">
        <v>96</v>
      </c>
      <c r="M54" s="28"/>
      <c r="N54" s="15" t="s">
        <v>96</v>
      </c>
      <c r="O54" s="28"/>
      <c r="P54" s="15" t="s">
        <v>329</v>
      </c>
      <c r="Q54" s="29"/>
      <c r="R54" s="14" t="s">
        <v>416</v>
      </c>
      <c r="S54" s="28"/>
      <c r="T54" s="15" t="s">
        <v>264</v>
      </c>
      <c r="U54" s="28"/>
      <c r="V54" s="15" t="s">
        <v>384</v>
      </c>
      <c r="W54" s="28"/>
      <c r="X54" s="15" t="s">
        <v>148</v>
      </c>
      <c r="Y54" s="28"/>
      <c r="Z54" s="15" t="s">
        <v>514</v>
      </c>
      <c r="AA54" s="28"/>
      <c r="AB54" s="15" t="s">
        <v>385</v>
      </c>
      <c r="AC54" s="28"/>
      <c r="AD54" s="15" t="s">
        <v>486</v>
      </c>
      <c r="AE54" s="28"/>
      <c r="AF54" s="14" t="s">
        <v>96</v>
      </c>
      <c r="AG54" s="28"/>
      <c r="AH54" s="15" t="s">
        <v>104</v>
      </c>
      <c r="AI54" s="28"/>
      <c r="AJ54" s="15" t="s">
        <v>96</v>
      </c>
      <c r="AK54" s="28"/>
      <c r="AL54" s="15" t="s">
        <v>96</v>
      </c>
      <c r="AM54" s="28"/>
      <c r="AN54" s="15" t="s">
        <v>149</v>
      </c>
      <c r="AO54" s="29"/>
    </row>
    <row r="55" spans="2:41" customFormat="1" ht="15.75" x14ac:dyDescent="0.2">
      <c r="B55" s="114" t="s">
        <v>367</v>
      </c>
      <c r="C55" s="22" t="s">
        <v>697</v>
      </c>
      <c r="D55" s="23">
        <v>2020</v>
      </c>
      <c r="E55" s="48" t="s">
        <v>379</v>
      </c>
      <c r="F55" s="50" t="str">
        <f t="shared" si="4"/>
        <v>CriteriaPoint ValuesOption RatingsN/AReasonableUnlimitedWeightedObjectiveRatioOptions-basedIndependentFlat onlyN/AMeasurableN/AN/AFunctional</v>
      </c>
      <c r="G55" s="49">
        <f t="shared" si="5"/>
        <v>1</v>
      </c>
      <c r="H55" s="14" t="s">
        <v>1028</v>
      </c>
      <c r="I55" s="28"/>
      <c r="J55" s="15" t="s">
        <v>578</v>
      </c>
      <c r="K55" s="28"/>
      <c r="L55" s="15" t="s">
        <v>1054</v>
      </c>
      <c r="M55" s="28"/>
      <c r="N55" s="15" t="s">
        <v>96</v>
      </c>
      <c r="O55" s="28"/>
      <c r="P55" s="15" t="s">
        <v>329</v>
      </c>
      <c r="Q55" s="29"/>
      <c r="R55" s="14" t="s">
        <v>416</v>
      </c>
      <c r="S55" s="28"/>
      <c r="T55" s="15" t="s">
        <v>264</v>
      </c>
      <c r="U55" s="28"/>
      <c r="V55" s="15" t="s">
        <v>384</v>
      </c>
      <c r="W55" s="28"/>
      <c r="X55" s="15" t="s">
        <v>148</v>
      </c>
      <c r="Y55" s="28"/>
      <c r="Z55" s="15" t="s">
        <v>514</v>
      </c>
      <c r="AA55" s="28"/>
      <c r="AB55" s="15" t="s">
        <v>385</v>
      </c>
      <c r="AC55" s="28"/>
      <c r="AD55" s="15" t="s">
        <v>486</v>
      </c>
      <c r="AE55" s="28"/>
      <c r="AF55" s="14" t="s">
        <v>96</v>
      </c>
      <c r="AG55" s="28"/>
      <c r="AH55" s="15" t="s">
        <v>104</v>
      </c>
      <c r="AI55" s="28"/>
      <c r="AJ55" s="15" t="s">
        <v>96</v>
      </c>
      <c r="AK55" s="28"/>
      <c r="AL55" s="15" t="s">
        <v>96</v>
      </c>
      <c r="AM55" s="28"/>
      <c r="AN55" s="15" t="s">
        <v>149</v>
      </c>
      <c r="AO55" s="29"/>
    </row>
    <row r="56" spans="2:41" customFormat="1" ht="15.75" x14ac:dyDescent="0.2">
      <c r="B56" s="114" t="s">
        <v>309</v>
      </c>
      <c r="C56" s="22" t="s">
        <v>699</v>
      </c>
      <c r="D56" s="23">
        <v>1964</v>
      </c>
      <c r="E56" s="48" t="s">
        <v>308</v>
      </c>
      <c r="F56" s="50" t="str">
        <f t="shared" si="4"/>
        <v>RankingOrderN/AOption RatingsLightUnlimitedEquivalentN/AN/AN/AIndependentFlat onlyUnlimitedMeasurablePoint ValueDirect RatingProgramming</v>
      </c>
      <c r="G56" s="49">
        <f t="shared" si="5"/>
        <v>2</v>
      </c>
      <c r="H56" s="14" t="s">
        <v>118</v>
      </c>
      <c r="I56" s="28"/>
      <c r="J56" s="15" t="s">
        <v>389</v>
      </c>
      <c r="K56" s="28"/>
      <c r="L56" s="15" t="s">
        <v>96</v>
      </c>
      <c r="M56" s="28"/>
      <c r="N56" s="15" t="s">
        <v>1054</v>
      </c>
      <c r="O56" s="28"/>
      <c r="P56" s="15" t="s">
        <v>312</v>
      </c>
      <c r="Q56" s="29"/>
      <c r="R56" s="14" t="s">
        <v>416</v>
      </c>
      <c r="S56" s="28"/>
      <c r="T56" s="15" t="s">
        <v>265</v>
      </c>
      <c r="U56" s="28"/>
      <c r="V56" s="15" t="s">
        <v>96</v>
      </c>
      <c r="W56" s="28"/>
      <c r="X56" s="15" t="s">
        <v>96</v>
      </c>
      <c r="Y56" s="28"/>
      <c r="Z56" s="15" t="s">
        <v>96</v>
      </c>
      <c r="AA56" s="28"/>
      <c r="AB56" s="15" t="s">
        <v>385</v>
      </c>
      <c r="AC56" s="28"/>
      <c r="AD56" s="15" t="s">
        <v>486</v>
      </c>
      <c r="AE56" s="28"/>
      <c r="AF56" s="14" t="s">
        <v>416</v>
      </c>
      <c r="AG56" s="28"/>
      <c r="AH56" s="15" t="s">
        <v>104</v>
      </c>
      <c r="AI56" s="28"/>
      <c r="AJ56" s="15" t="s">
        <v>1203</v>
      </c>
      <c r="AK56" s="28"/>
      <c r="AL56" s="15" t="s">
        <v>346</v>
      </c>
      <c r="AM56" s="28"/>
      <c r="AN56" s="15" t="s">
        <v>515</v>
      </c>
      <c r="AO56" s="29"/>
    </row>
    <row r="57" spans="2:41" customFormat="1" ht="38.25" x14ac:dyDescent="0.2">
      <c r="B57" s="114" t="s">
        <v>135</v>
      </c>
      <c r="C57" s="22" t="s">
        <v>700</v>
      </c>
      <c r="D57" s="23">
        <v>1988</v>
      </c>
      <c r="E57" s="48" t="s">
        <v>1144</v>
      </c>
      <c r="F57" s="50" t="str">
        <f t="shared" si="4"/>
        <v>CriteriaStatementsPreference ModelN/ALightUnlimitedEquivalentN/AN/AAssignmentInteractingHierarchicalN/AAnyN/AN/AN/A</v>
      </c>
      <c r="G57" s="49">
        <f t="shared" si="5"/>
        <v>1</v>
      </c>
      <c r="H57" s="14" t="s">
        <v>1028</v>
      </c>
      <c r="I57" s="28"/>
      <c r="J57" s="15" t="s">
        <v>162</v>
      </c>
      <c r="K57" s="28"/>
      <c r="L57" s="15" t="s">
        <v>424</v>
      </c>
      <c r="M57" s="28"/>
      <c r="N57" s="15" t="s">
        <v>96</v>
      </c>
      <c r="O57" s="28"/>
      <c r="P57" s="15" t="s">
        <v>312</v>
      </c>
      <c r="Q57" s="29"/>
      <c r="R57" s="14" t="s">
        <v>416</v>
      </c>
      <c r="S57" s="28"/>
      <c r="T57" s="15" t="s">
        <v>265</v>
      </c>
      <c r="U57" s="28"/>
      <c r="V57" s="15" t="s">
        <v>96</v>
      </c>
      <c r="W57" s="28"/>
      <c r="X57" s="15" t="s">
        <v>96</v>
      </c>
      <c r="Y57" s="28"/>
      <c r="Z57" s="15" t="s">
        <v>160</v>
      </c>
      <c r="AA57" s="28"/>
      <c r="AB57" s="15" t="s">
        <v>569</v>
      </c>
      <c r="AC57" s="28"/>
      <c r="AD57" s="15" t="s">
        <v>568</v>
      </c>
      <c r="AE57" s="28"/>
      <c r="AF57" s="14" t="s">
        <v>96</v>
      </c>
      <c r="AG57" s="28"/>
      <c r="AH57" s="15" t="s">
        <v>289</v>
      </c>
      <c r="AI57" s="28"/>
      <c r="AJ57" s="15" t="s">
        <v>96</v>
      </c>
      <c r="AK57" s="28"/>
      <c r="AL57" s="15" t="s">
        <v>96</v>
      </c>
      <c r="AM57" s="28"/>
      <c r="AN57" s="15" t="s">
        <v>96</v>
      </c>
      <c r="AO57" s="29"/>
    </row>
    <row r="58" spans="2:41" customFormat="1" ht="15.75" x14ac:dyDescent="0.2">
      <c r="B58" s="114" t="s">
        <v>446</v>
      </c>
      <c r="C58" s="22" t="s">
        <v>701</v>
      </c>
      <c r="D58" s="23">
        <v>2021</v>
      </c>
      <c r="E58" s="48" t="s">
        <v>485</v>
      </c>
      <c r="F58" s="50" t="str">
        <f t="shared" si="4"/>
        <v>RankingPoint ValuesPreference ModelN/ALightUnlimitedWeightedSubjectivePoint ValueAssignmentIndependentHierarchicalUnlimitedAnyPoint ValueDirect RatingFunctional</v>
      </c>
      <c r="G58" s="49">
        <f t="shared" si="5"/>
        <v>1</v>
      </c>
      <c r="H58" s="14" t="s">
        <v>118</v>
      </c>
      <c r="I58" s="28"/>
      <c r="J58" s="15" t="s">
        <v>578</v>
      </c>
      <c r="K58" s="28"/>
      <c r="L58" s="15" t="s">
        <v>424</v>
      </c>
      <c r="M58" s="28"/>
      <c r="N58" s="15" t="s">
        <v>96</v>
      </c>
      <c r="O58" s="28"/>
      <c r="P58" s="15" t="s">
        <v>312</v>
      </c>
      <c r="Q58" s="29"/>
      <c r="R58" s="14" t="s">
        <v>416</v>
      </c>
      <c r="S58" s="28"/>
      <c r="T58" s="15" t="s">
        <v>264</v>
      </c>
      <c r="U58" s="28"/>
      <c r="V58" s="15" t="s">
        <v>383</v>
      </c>
      <c r="W58" s="28"/>
      <c r="X58" s="15" t="s">
        <v>1203</v>
      </c>
      <c r="Y58" s="28"/>
      <c r="Z58" s="15" t="s">
        <v>160</v>
      </c>
      <c r="AA58" s="28"/>
      <c r="AB58" s="15" t="s">
        <v>385</v>
      </c>
      <c r="AC58" s="28"/>
      <c r="AD58" s="15" t="s">
        <v>568</v>
      </c>
      <c r="AE58" s="28"/>
      <c r="AF58" s="14" t="s">
        <v>416</v>
      </c>
      <c r="AG58" s="28"/>
      <c r="AH58" s="15" t="s">
        <v>289</v>
      </c>
      <c r="AI58" s="28"/>
      <c r="AJ58" s="15" t="s">
        <v>1203</v>
      </c>
      <c r="AK58" s="28"/>
      <c r="AL58" s="15" t="s">
        <v>346</v>
      </c>
      <c r="AM58" s="28"/>
      <c r="AN58" s="15" t="s">
        <v>149</v>
      </c>
      <c r="AO58" s="29"/>
    </row>
    <row r="59" spans="2:41" customFormat="1" ht="15.75" x14ac:dyDescent="0.2">
      <c r="B59" s="114" t="s">
        <v>349</v>
      </c>
      <c r="C59" s="22" t="s">
        <v>702</v>
      </c>
      <c r="D59" s="23">
        <v>2019</v>
      </c>
      <c r="E59" s="48" t="s">
        <v>380</v>
      </c>
      <c r="F59" s="50" t="str">
        <f t="shared" si="4"/>
        <v>RankingPoint ValuesN/AN/ALightUnlimitedWeightedPre-determinedPoint ValueAssignmentIndependentFlat onlyUnlimitedMeasurablePoint ValueDirect RatingFunctional</v>
      </c>
      <c r="G59" s="49">
        <f t="shared" si="5"/>
        <v>8</v>
      </c>
      <c r="H59" s="14" t="s">
        <v>118</v>
      </c>
      <c r="I59" s="28"/>
      <c r="J59" s="15" t="s">
        <v>578</v>
      </c>
      <c r="K59" s="28"/>
      <c r="L59" s="15" t="s">
        <v>96</v>
      </c>
      <c r="M59" s="28"/>
      <c r="N59" s="15" t="s">
        <v>96</v>
      </c>
      <c r="O59" s="28"/>
      <c r="P59" s="15" t="s">
        <v>312</v>
      </c>
      <c r="Q59" s="29"/>
      <c r="R59" s="14" t="s">
        <v>416</v>
      </c>
      <c r="S59" s="28"/>
      <c r="T59" s="15" t="s">
        <v>264</v>
      </c>
      <c r="U59" s="28"/>
      <c r="V59" s="15" t="s">
        <v>571</v>
      </c>
      <c r="W59" s="28"/>
      <c r="X59" s="15" t="s">
        <v>1203</v>
      </c>
      <c r="Y59" s="28"/>
      <c r="Z59" s="15" t="s">
        <v>160</v>
      </c>
      <c r="AA59" s="28"/>
      <c r="AB59" s="15" t="s">
        <v>385</v>
      </c>
      <c r="AC59" s="28"/>
      <c r="AD59" s="15" t="s">
        <v>486</v>
      </c>
      <c r="AE59" s="28"/>
      <c r="AF59" s="14" t="s">
        <v>416</v>
      </c>
      <c r="AG59" s="28"/>
      <c r="AH59" s="15" t="s">
        <v>104</v>
      </c>
      <c r="AI59" s="28"/>
      <c r="AJ59" s="15" t="s">
        <v>1203</v>
      </c>
      <c r="AK59" s="28"/>
      <c r="AL59" s="15" t="s">
        <v>346</v>
      </c>
      <c r="AM59" s="28"/>
      <c r="AN59" s="15" t="s">
        <v>149</v>
      </c>
      <c r="AO59" s="29"/>
    </row>
    <row r="60" spans="2:41" customFormat="1" ht="15.75" x14ac:dyDescent="0.2">
      <c r="B60" s="114" t="s">
        <v>364</v>
      </c>
      <c r="C60" s="22" t="s">
        <v>704</v>
      </c>
      <c r="D60" s="23">
        <v>2019</v>
      </c>
      <c r="E60" s="48" t="s">
        <v>381</v>
      </c>
      <c r="F60" s="50" t="str">
        <f t="shared" si="4"/>
        <v>RankingPoint ValuesOption RatingsN/AReasonableUnlimitedWeightedPre-determinedPoint ValueAssignmentIndependentFlat onlyUnlimitedMeasurableIntervalDirect RatingFunctional</v>
      </c>
      <c r="G60" s="49">
        <f t="shared" si="5"/>
        <v>2</v>
      </c>
      <c r="H60" s="14" t="s">
        <v>118</v>
      </c>
      <c r="I60" s="28"/>
      <c r="J60" s="15" t="s">
        <v>578</v>
      </c>
      <c r="K60" s="28"/>
      <c r="L60" s="15" t="s">
        <v>1054</v>
      </c>
      <c r="M60" s="28"/>
      <c r="N60" s="15" t="s">
        <v>96</v>
      </c>
      <c r="O60" s="28"/>
      <c r="P60" s="15" t="s">
        <v>329</v>
      </c>
      <c r="Q60" s="29"/>
      <c r="R60" s="14" t="s">
        <v>416</v>
      </c>
      <c r="S60" s="28"/>
      <c r="T60" s="15" t="s">
        <v>264</v>
      </c>
      <c r="U60" s="28"/>
      <c r="V60" s="15" t="s">
        <v>571</v>
      </c>
      <c r="W60" s="28"/>
      <c r="X60" s="15" t="s">
        <v>1203</v>
      </c>
      <c r="Y60" s="28"/>
      <c r="Z60" s="15" t="s">
        <v>160</v>
      </c>
      <c r="AA60" s="28"/>
      <c r="AB60" s="15" t="s">
        <v>385</v>
      </c>
      <c r="AC60" s="28"/>
      <c r="AD60" s="15" t="s">
        <v>486</v>
      </c>
      <c r="AE60" s="28"/>
      <c r="AF60" s="14" t="s">
        <v>416</v>
      </c>
      <c r="AG60" s="28"/>
      <c r="AH60" s="15" t="s">
        <v>104</v>
      </c>
      <c r="AI60" s="28"/>
      <c r="AJ60" s="15" t="s">
        <v>461</v>
      </c>
      <c r="AK60" s="28"/>
      <c r="AL60" s="15" t="s">
        <v>346</v>
      </c>
      <c r="AM60" s="28"/>
      <c r="AN60" s="15" t="s">
        <v>149</v>
      </c>
      <c r="AO60" s="29"/>
    </row>
    <row r="61" spans="2:41" customFormat="1" ht="31.5" x14ac:dyDescent="0.2">
      <c r="B61" s="114" t="s">
        <v>169</v>
      </c>
      <c r="C61" s="22" t="s">
        <v>705</v>
      </c>
      <c r="D61" s="23">
        <v>2016</v>
      </c>
      <c r="E61" s="48" t="s">
        <v>582</v>
      </c>
      <c r="F61" s="50" t="str">
        <f t="shared" si="4"/>
        <v>RankingPoint ValuesN/AOption RatingsLightUnlimitedWeightedPre-determinedRatioAssignmentIndependentFlat onlyUnlimitedMeasurablePoint ValueDirect RatingSeparation</v>
      </c>
      <c r="G61" s="49">
        <f t="shared" si="5"/>
        <v>1</v>
      </c>
      <c r="H61" s="14" t="s">
        <v>118</v>
      </c>
      <c r="I61" s="28"/>
      <c r="J61" s="15" t="s">
        <v>578</v>
      </c>
      <c r="K61" s="28"/>
      <c r="L61" s="15" t="s">
        <v>96</v>
      </c>
      <c r="M61" s="28"/>
      <c r="N61" s="15" t="s">
        <v>1054</v>
      </c>
      <c r="O61" s="28"/>
      <c r="P61" s="15" t="s">
        <v>312</v>
      </c>
      <c r="Q61" s="29"/>
      <c r="R61" s="14" t="s">
        <v>416</v>
      </c>
      <c r="S61" s="28"/>
      <c r="T61" s="15" t="s">
        <v>264</v>
      </c>
      <c r="U61" s="28"/>
      <c r="V61" s="15" t="s">
        <v>571</v>
      </c>
      <c r="W61" s="28"/>
      <c r="X61" s="15" t="s">
        <v>148</v>
      </c>
      <c r="Y61" s="28"/>
      <c r="Z61" s="15" t="s">
        <v>160</v>
      </c>
      <c r="AA61" s="28"/>
      <c r="AB61" s="15" t="s">
        <v>385</v>
      </c>
      <c r="AC61" s="28"/>
      <c r="AD61" s="15" t="s">
        <v>486</v>
      </c>
      <c r="AE61" s="28"/>
      <c r="AF61" s="14" t="s">
        <v>416</v>
      </c>
      <c r="AG61" s="28"/>
      <c r="AH61" s="15" t="s">
        <v>104</v>
      </c>
      <c r="AI61" s="28"/>
      <c r="AJ61" s="15" t="s">
        <v>1203</v>
      </c>
      <c r="AK61" s="28"/>
      <c r="AL61" s="15" t="s">
        <v>346</v>
      </c>
      <c r="AM61" s="28"/>
      <c r="AN61" s="15" t="s">
        <v>516</v>
      </c>
      <c r="AO61" s="29"/>
    </row>
    <row r="62" spans="2:41" customFormat="1" ht="25.5" x14ac:dyDescent="0.2">
      <c r="B62" s="114" t="s">
        <v>26</v>
      </c>
      <c r="C62" s="22" t="s">
        <v>707</v>
      </c>
      <c r="D62" s="23">
        <v>2015</v>
      </c>
      <c r="E62" s="48" t="s">
        <v>235</v>
      </c>
      <c r="F62" s="50" t="str">
        <f t="shared" si="4"/>
        <v>RankingPoint ValuesOption RatingsN/AReasonable≤ 25WeightedPre-determinedPoint ValueAssignmentIndependentFlat only≤ 25AnyPoint ValueComparisonSeparation</v>
      </c>
      <c r="G62" s="49">
        <f t="shared" si="5"/>
        <v>1</v>
      </c>
      <c r="H62" s="14" t="s">
        <v>118</v>
      </c>
      <c r="I62" s="28"/>
      <c r="J62" s="15" t="s">
        <v>578</v>
      </c>
      <c r="K62" s="28"/>
      <c r="L62" s="15" t="s">
        <v>1054</v>
      </c>
      <c r="M62" s="28"/>
      <c r="N62" s="15" t="s">
        <v>96</v>
      </c>
      <c r="O62" s="28"/>
      <c r="P62" s="15" t="s">
        <v>329</v>
      </c>
      <c r="Q62" s="29"/>
      <c r="R62" s="14" t="s">
        <v>291</v>
      </c>
      <c r="S62" s="28"/>
      <c r="T62" s="15" t="s">
        <v>264</v>
      </c>
      <c r="U62" s="28"/>
      <c r="V62" s="15" t="s">
        <v>571</v>
      </c>
      <c r="W62" s="28"/>
      <c r="X62" s="15" t="s">
        <v>1203</v>
      </c>
      <c r="Y62" s="28"/>
      <c r="Z62" s="15" t="s">
        <v>160</v>
      </c>
      <c r="AA62" s="28"/>
      <c r="AB62" s="15" t="s">
        <v>385</v>
      </c>
      <c r="AC62" s="28"/>
      <c r="AD62" s="15" t="s">
        <v>486</v>
      </c>
      <c r="AE62" s="28"/>
      <c r="AF62" s="14" t="s">
        <v>291</v>
      </c>
      <c r="AG62" s="28"/>
      <c r="AH62" s="15" t="s">
        <v>289</v>
      </c>
      <c r="AI62" s="28"/>
      <c r="AJ62" s="15" t="s">
        <v>1203</v>
      </c>
      <c r="AK62" s="28"/>
      <c r="AL62" s="15" t="s">
        <v>460</v>
      </c>
      <c r="AM62" s="28"/>
      <c r="AN62" s="15" t="s">
        <v>516</v>
      </c>
      <c r="AO62" s="29"/>
    </row>
    <row r="63" spans="2:41" customFormat="1" ht="31.5" x14ac:dyDescent="0.2">
      <c r="B63" s="114" t="s">
        <v>21</v>
      </c>
      <c r="C63" s="22" t="s">
        <v>708</v>
      </c>
      <c r="D63" s="23">
        <v>1996</v>
      </c>
      <c r="E63" s="48" t="s">
        <v>310</v>
      </c>
      <c r="F63" s="50" t="str">
        <f t="shared" si="4"/>
        <v>RankingPoint ValuesN/AN/AReasonableUnlimitedWeightedPre-determinedPoint ValueAssignmentIndependentFlat onlyUnlimitedMeasurablePoint ValueDirect RatingFunctional</v>
      </c>
      <c r="G63" s="49">
        <f t="shared" si="5"/>
        <v>1</v>
      </c>
      <c r="H63" s="14" t="s">
        <v>118</v>
      </c>
      <c r="I63" s="28"/>
      <c r="J63" s="15" t="s">
        <v>578</v>
      </c>
      <c r="K63" s="28"/>
      <c r="L63" s="15" t="s">
        <v>96</v>
      </c>
      <c r="M63" s="28"/>
      <c r="N63" s="15" t="s">
        <v>96</v>
      </c>
      <c r="O63" s="28"/>
      <c r="P63" s="15" t="s">
        <v>329</v>
      </c>
      <c r="Q63" s="29"/>
      <c r="R63" s="14" t="s">
        <v>416</v>
      </c>
      <c r="S63" s="28"/>
      <c r="T63" s="15" t="s">
        <v>264</v>
      </c>
      <c r="U63" s="28"/>
      <c r="V63" s="15" t="s">
        <v>571</v>
      </c>
      <c r="W63" s="28"/>
      <c r="X63" s="15" t="s">
        <v>1203</v>
      </c>
      <c r="Y63" s="28"/>
      <c r="Z63" s="15" t="s">
        <v>160</v>
      </c>
      <c r="AA63" s="28"/>
      <c r="AB63" s="15" t="s">
        <v>385</v>
      </c>
      <c r="AC63" s="28"/>
      <c r="AD63" s="15" t="s">
        <v>486</v>
      </c>
      <c r="AE63" s="28"/>
      <c r="AF63" s="14" t="s">
        <v>416</v>
      </c>
      <c r="AG63" s="28"/>
      <c r="AH63" s="15" t="s">
        <v>104</v>
      </c>
      <c r="AI63" s="28"/>
      <c r="AJ63" s="15" t="s">
        <v>1203</v>
      </c>
      <c r="AK63" s="28"/>
      <c r="AL63" s="15" t="s">
        <v>346</v>
      </c>
      <c r="AM63" s="28"/>
      <c r="AN63" s="15" t="s">
        <v>149</v>
      </c>
      <c r="AO63" s="29"/>
    </row>
    <row r="64" spans="2:41" customFormat="1" ht="15.75" x14ac:dyDescent="0.2">
      <c r="B64" s="114" t="s">
        <v>54</v>
      </c>
      <c r="C64" s="22" t="s">
        <v>710</v>
      </c>
      <c r="D64" s="23">
        <v>2008</v>
      </c>
      <c r="E64" s="48" t="s">
        <v>311</v>
      </c>
      <c r="F64" s="50" t="str">
        <f t="shared" si="4"/>
        <v>RankingPoint ValuesOption RatingsN/AReasonableUnlimitedWeightedPre-determinedPoint ValueAssignmentIndependentFlat onlyUnlimitedMeasurableIntervalDirect RatingFunctional</v>
      </c>
      <c r="G64" s="49">
        <f t="shared" si="5"/>
        <v>2</v>
      </c>
      <c r="H64" s="14" t="s">
        <v>118</v>
      </c>
      <c r="I64" s="28"/>
      <c r="J64" s="15" t="s">
        <v>578</v>
      </c>
      <c r="K64" s="28"/>
      <c r="L64" s="15" t="s">
        <v>1054</v>
      </c>
      <c r="M64" s="28"/>
      <c r="N64" s="15" t="s">
        <v>96</v>
      </c>
      <c r="O64" s="28"/>
      <c r="P64" s="15" t="s">
        <v>329</v>
      </c>
      <c r="Q64" s="29"/>
      <c r="R64" s="14" t="s">
        <v>416</v>
      </c>
      <c r="S64" s="28"/>
      <c r="T64" s="15" t="s">
        <v>264</v>
      </c>
      <c r="U64" s="28"/>
      <c r="V64" s="15" t="s">
        <v>571</v>
      </c>
      <c r="W64" s="28"/>
      <c r="X64" s="15" t="s">
        <v>1203</v>
      </c>
      <c r="Y64" s="28"/>
      <c r="Z64" s="15" t="s">
        <v>160</v>
      </c>
      <c r="AA64" s="28"/>
      <c r="AB64" s="15" t="s">
        <v>385</v>
      </c>
      <c r="AC64" s="28"/>
      <c r="AD64" s="15" t="s">
        <v>486</v>
      </c>
      <c r="AE64" s="28"/>
      <c r="AF64" s="14" t="s">
        <v>416</v>
      </c>
      <c r="AG64" s="28"/>
      <c r="AH64" s="15" t="s">
        <v>104</v>
      </c>
      <c r="AI64" s="28"/>
      <c r="AJ64" s="15" t="s">
        <v>461</v>
      </c>
      <c r="AK64" s="28"/>
      <c r="AL64" s="15" t="s">
        <v>346</v>
      </c>
      <c r="AM64" s="28"/>
      <c r="AN64" s="15" t="s">
        <v>149</v>
      </c>
      <c r="AO64" s="29"/>
    </row>
    <row r="65" spans="2:41" customFormat="1" ht="25.5" x14ac:dyDescent="0.2">
      <c r="B65" s="114" t="s">
        <v>144</v>
      </c>
      <c r="C65" s="22" t="s">
        <v>711</v>
      </c>
      <c r="D65" s="23">
        <v>2007</v>
      </c>
      <c r="E65" s="48" t="s">
        <v>602</v>
      </c>
      <c r="F65" s="50" t="str">
        <f t="shared" si="4"/>
        <v>RankingDistributionN/AN/AReasonableUnlimitedWeightedPre-determinedPoint ValueAssignmentInteractingFlat onlyUnlimitedAnyPoint ValueProbabilityProgramming</v>
      </c>
      <c r="G65" s="49">
        <f t="shared" si="5"/>
        <v>1</v>
      </c>
      <c r="H65" s="14" t="s">
        <v>118</v>
      </c>
      <c r="I65" s="28"/>
      <c r="J65" s="15" t="s">
        <v>462</v>
      </c>
      <c r="K65" s="28"/>
      <c r="L65" s="15" t="s">
        <v>96</v>
      </c>
      <c r="M65" s="28"/>
      <c r="N65" s="15" t="s">
        <v>96</v>
      </c>
      <c r="O65" s="28"/>
      <c r="P65" s="15" t="s">
        <v>329</v>
      </c>
      <c r="Q65" s="29"/>
      <c r="R65" s="14" t="s">
        <v>416</v>
      </c>
      <c r="S65" s="28"/>
      <c r="T65" s="15" t="s">
        <v>264</v>
      </c>
      <c r="U65" s="28"/>
      <c r="V65" s="15" t="s">
        <v>571</v>
      </c>
      <c r="W65" s="28"/>
      <c r="X65" s="15" t="s">
        <v>1203</v>
      </c>
      <c r="Y65" s="28"/>
      <c r="Z65" s="15" t="s">
        <v>160</v>
      </c>
      <c r="AA65" s="28"/>
      <c r="AB65" s="15" t="s">
        <v>569</v>
      </c>
      <c r="AC65" s="28"/>
      <c r="AD65" s="15" t="s">
        <v>486</v>
      </c>
      <c r="AE65" s="28"/>
      <c r="AF65" s="14" t="s">
        <v>416</v>
      </c>
      <c r="AG65" s="28"/>
      <c r="AH65" s="15" t="s">
        <v>289</v>
      </c>
      <c r="AI65" s="28"/>
      <c r="AJ65" s="15" t="s">
        <v>1203</v>
      </c>
      <c r="AK65" s="28"/>
      <c r="AL65" s="15" t="s">
        <v>577</v>
      </c>
      <c r="AM65" s="28"/>
      <c r="AN65" s="15" t="s">
        <v>515</v>
      </c>
      <c r="AO65" s="29"/>
    </row>
    <row r="66" spans="2:41" customFormat="1" ht="25.5" x14ac:dyDescent="0.2">
      <c r="B66" s="114" t="s">
        <v>10</v>
      </c>
      <c r="C66" s="22" t="s">
        <v>712</v>
      </c>
      <c r="D66" s="23">
        <v>1973</v>
      </c>
      <c r="E66" s="48" t="s">
        <v>314</v>
      </c>
      <c r="F66" s="50" t="str">
        <f t="shared" si="4"/>
        <v>RankingPoint ValuesN/AN/AReasonableUnlimitedWeightedPre-determinedPoint ValueAssignmentIndependentFlat onlyUnlimitedMeasurablePoint ValueDirect RatingSeparation</v>
      </c>
      <c r="G66" s="49">
        <f t="shared" si="5"/>
        <v>2</v>
      </c>
      <c r="H66" s="14" t="s">
        <v>118</v>
      </c>
      <c r="I66" s="28"/>
      <c r="J66" s="15" t="s">
        <v>578</v>
      </c>
      <c r="K66" s="28"/>
      <c r="L66" s="15" t="s">
        <v>96</v>
      </c>
      <c r="M66" s="28"/>
      <c r="N66" s="15" t="s">
        <v>96</v>
      </c>
      <c r="O66" s="28"/>
      <c r="P66" s="15" t="s">
        <v>329</v>
      </c>
      <c r="Q66" s="29"/>
      <c r="R66" s="14" t="s">
        <v>416</v>
      </c>
      <c r="S66" s="28"/>
      <c r="T66" s="15" t="s">
        <v>264</v>
      </c>
      <c r="U66" s="28"/>
      <c r="V66" s="15" t="s">
        <v>571</v>
      </c>
      <c r="W66" s="28"/>
      <c r="X66" s="15" t="s">
        <v>1203</v>
      </c>
      <c r="Y66" s="28"/>
      <c r="Z66" s="15" t="s">
        <v>160</v>
      </c>
      <c r="AA66" s="28"/>
      <c r="AB66" s="15" t="s">
        <v>385</v>
      </c>
      <c r="AC66" s="28"/>
      <c r="AD66" s="15" t="s">
        <v>486</v>
      </c>
      <c r="AE66" s="28"/>
      <c r="AF66" s="14" t="s">
        <v>416</v>
      </c>
      <c r="AG66" s="28"/>
      <c r="AH66" s="15" t="s">
        <v>104</v>
      </c>
      <c r="AI66" s="28"/>
      <c r="AJ66" s="15" t="s">
        <v>1203</v>
      </c>
      <c r="AK66" s="28"/>
      <c r="AL66" s="15" t="s">
        <v>346</v>
      </c>
      <c r="AM66" s="28"/>
      <c r="AN66" s="15" t="s">
        <v>516</v>
      </c>
      <c r="AO66" s="29"/>
    </row>
    <row r="67" spans="2:41" customFormat="1" ht="31.5" x14ac:dyDescent="0.2">
      <c r="B67" s="114" t="s">
        <v>208</v>
      </c>
      <c r="C67" s="22" t="s">
        <v>714</v>
      </c>
      <c r="D67" s="23">
        <v>1995</v>
      </c>
      <c r="E67" s="48" t="s">
        <v>536</v>
      </c>
      <c r="F67" s="50" t="str">
        <f t="shared" si="4"/>
        <v>CriteriaPoint ValuesN/AN/ALightUnlimitedWeightedObjectiveDistributionOptions-basedIndependentFlat onlyN/AMeasurableN/AN/AFunctional</v>
      </c>
      <c r="G67" s="49">
        <f t="shared" si="5"/>
        <v>1</v>
      </c>
      <c r="H67" s="14" t="s">
        <v>1028</v>
      </c>
      <c r="I67" s="28"/>
      <c r="J67" s="15" t="s">
        <v>578</v>
      </c>
      <c r="K67" s="28"/>
      <c r="L67" s="15" t="s">
        <v>96</v>
      </c>
      <c r="M67" s="28"/>
      <c r="N67" s="15" t="s">
        <v>96</v>
      </c>
      <c r="O67" s="28"/>
      <c r="P67" s="15" t="s">
        <v>312</v>
      </c>
      <c r="Q67" s="29"/>
      <c r="R67" s="14" t="s">
        <v>416</v>
      </c>
      <c r="S67" s="28"/>
      <c r="T67" s="15" t="s">
        <v>264</v>
      </c>
      <c r="U67" s="28"/>
      <c r="V67" s="15" t="s">
        <v>384</v>
      </c>
      <c r="W67" s="28"/>
      <c r="X67" s="15" t="s">
        <v>462</v>
      </c>
      <c r="Y67" s="28"/>
      <c r="Z67" s="15" t="s">
        <v>514</v>
      </c>
      <c r="AA67" s="28"/>
      <c r="AB67" s="15" t="s">
        <v>385</v>
      </c>
      <c r="AC67" s="28"/>
      <c r="AD67" s="15" t="s">
        <v>486</v>
      </c>
      <c r="AE67" s="28"/>
      <c r="AF67" s="14" t="s">
        <v>96</v>
      </c>
      <c r="AG67" s="28"/>
      <c r="AH67" s="15" t="s">
        <v>104</v>
      </c>
      <c r="AI67" s="28"/>
      <c r="AJ67" s="15" t="s">
        <v>96</v>
      </c>
      <c r="AK67" s="28"/>
      <c r="AL67" s="15" t="s">
        <v>96</v>
      </c>
      <c r="AM67" s="28"/>
      <c r="AN67" s="15" t="s">
        <v>149</v>
      </c>
      <c r="AO67" s="29"/>
    </row>
    <row r="68" spans="2:41" customFormat="1" ht="38.25" x14ac:dyDescent="0.2">
      <c r="B68" s="114" t="s">
        <v>206</v>
      </c>
      <c r="C68" s="22" t="s">
        <v>715</v>
      </c>
      <c r="D68" s="23">
        <v>2012</v>
      </c>
      <c r="E68" s="48" t="s">
        <v>535</v>
      </c>
      <c r="F68" s="50" t="str">
        <f t="shared" si="4"/>
        <v>CriteriaPoint ValuesPreference ModelN/ALightUnlimitedWeightedSubjectiveRatioComparisonIndependentFlat onlyN/AAnyN/AN/ASeparation</v>
      </c>
      <c r="G68" s="49">
        <f t="shared" si="5"/>
        <v>1</v>
      </c>
      <c r="H68" s="14" t="s">
        <v>1028</v>
      </c>
      <c r="I68" s="28"/>
      <c r="J68" s="15" t="s">
        <v>578</v>
      </c>
      <c r="K68" s="28"/>
      <c r="L68" s="15" t="s">
        <v>424</v>
      </c>
      <c r="M68" s="28"/>
      <c r="N68" s="15" t="s">
        <v>96</v>
      </c>
      <c r="O68" s="28"/>
      <c r="P68" s="15" t="s">
        <v>312</v>
      </c>
      <c r="Q68" s="29"/>
      <c r="R68" s="14" t="s">
        <v>416</v>
      </c>
      <c r="S68" s="28"/>
      <c r="T68" s="15" t="s">
        <v>264</v>
      </c>
      <c r="U68" s="28"/>
      <c r="V68" s="15" t="s">
        <v>383</v>
      </c>
      <c r="W68" s="28"/>
      <c r="X68" s="15" t="s">
        <v>148</v>
      </c>
      <c r="Y68" s="28"/>
      <c r="Z68" s="15" t="s">
        <v>460</v>
      </c>
      <c r="AA68" s="28"/>
      <c r="AB68" s="15" t="s">
        <v>385</v>
      </c>
      <c r="AC68" s="28"/>
      <c r="AD68" s="15" t="s">
        <v>486</v>
      </c>
      <c r="AE68" s="28"/>
      <c r="AF68" s="14" t="s">
        <v>96</v>
      </c>
      <c r="AG68" s="28"/>
      <c r="AH68" s="15" t="s">
        <v>289</v>
      </c>
      <c r="AI68" s="28"/>
      <c r="AJ68" s="15" t="s">
        <v>96</v>
      </c>
      <c r="AK68" s="28"/>
      <c r="AL68" s="15" t="s">
        <v>96</v>
      </c>
      <c r="AM68" s="28"/>
      <c r="AN68" s="15" t="s">
        <v>516</v>
      </c>
      <c r="AO68" s="29"/>
    </row>
    <row r="69" spans="2:41" customFormat="1" ht="15.75" x14ac:dyDescent="0.2">
      <c r="B69" s="114" t="s">
        <v>614</v>
      </c>
      <c r="C69" s="22" t="s">
        <v>980</v>
      </c>
      <c r="D69" s="23">
        <v>2014</v>
      </c>
      <c r="E69" s="48" t="s">
        <v>983</v>
      </c>
      <c r="F69" s="50" t="str">
        <f t="shared" si="4"/>
        <v>RankingOrderN/AN/AHeavyUnlimitedEquivalentN/AN/AN/AIndependentFlat onlyUnlimitedNominalOrderReferenceProgramming</v>
      </c>
      <c r="G69" s="49">
        <f t="shared" si="5"/>
        <v>1</v>
      </c>
      <c r="H69" s="14" t="s">
        <v>118</v>
      </c>
      <c r="I69" s="28"/>
      <c r="J69" s="15" t="s">
        <v>389</v>
      </c>
      <c r="K69" s="28"/>
      <c r="L69" s="15" t="s">
        <v>96</v>
      </c>
      <c r="M69" s="28"/>
      <c r="N69" s="15" t="s">
        <v>96</v>
      </c>
      <c r="O69" s="28"/>
      <c r="P69" s="15" t="s">
        <v>313</v>
      </c>
      <c r="Q69" s="29"/>
      <c r="R69" s="14" t="s">
        <v>416</v>
      </c>
      <c r="S69" s="28"/>
      <c r="T69" s="15" t="s">
        <v>265</v>
      </c>
      <c r="U69" s="28"/>
      <c r="V69" s="15" t="s">
        <v>96</v>
      </c>
      <c r="W69" s="28"/>
      <c r="X69" s="15" t="s">
        <v>96</v>
      </c>
      <c r="Y69" s="28"/>
      <c r="Z69" s="15" t="s">
        <v>96</v>
      </c>
      <c r="AA69" s="28"/>
      <c r="AB69" s="15" t="s">
        <v>385</v>
      </c>
      <c r="AC69" s="28"/>
      <c r="AD69" s="15" t="s">
        <v>486</v>
      </c>
      <c r="AE69" s="28"/>
      <c r="AF69" s="14" t="s">
        <v>416</v>
      </c>
      <c r="AG69" s="28"/>
      <c r="AH69" s="15" t="s">
        <v>150</v>
      </c>
      <c r="AI69" s="28"/>
      <c r="AJ69" s="15" t="s">
        <v>389</v>
      </c>
      <c r="AK69" s="28"/>
      <c r="AL69" s="15" t="s">
        <v>161</v>
      </c>
      <c r="AM69" s="28"/>
      <c r="AN69" s="15" t="s">
        <v>515</v>
      </c>
      <c r="AO69" s="29"/>
    </row>
    <row r="70" spans="2:41" customFormat="1" ht="15.75" x14ac:dyDescent="0.2">
      <c r="B70" s="114" t="s">
        <v>112</v>
      </c>
      <c r="C70" s="22" t="s">
        <v>717</v>
      </c>
      <c r="D70" s="23">
        <v>2011</v>
      </c>
      <c r="E70" s="48" t="s">
        <v>315</v>
      </c>
      <c r="F70" s="50" t="str">
        <f t="shared" si="4"/>
        <v>CriteriaPoint ValuesPreference ModelN/AReasonableUnlimitedWeightedSubjectivePoint ValueAssignmentInteractingHierarchicalN/AAnyN/AN/AFunctional</v>
      </c>
      <c r="G70" s="49">
        <f t="shared" si="5"/>
        <v>1</v>
      </c>
      <c r="H70" s="14" t="s">
        <v>1028</v>
      </c>
      <c r="I70" s="28"/>
      <c r="J70" s="15" t="s">
        <v>578</v>
      </c>
      <c r="K70" s="28"/>
      <c r="L70" s="15" t="s">
        <v>424</v>
      </c>
      <c r="M70" s="28"/>
      <c r="N70" s="15" t="s">
        <v>96</v>
      </c>
      <c r="O70" s="28"/>
      <c r="P70" s="15" t="s">
        <v>329</v>
      </c>
      <c r="Q70" s="29"/>
      <c r="R70" s="14" t="s">
        <v>416</v>
      </c>
      <c r="S70" s="28"/>
      <c r="T70" s="15" t="s">
        <v>264</v>
      </c>
      <c r="U70" s="28"/>
      <c r="V70" s="15" t="s">
        <v>383</v>
      </c>
      <c r="W70" s="28"/>
      <c r="X70" s="15" t="s">
        <v>1203</v>
      </c>
      <c r="Y70" s="28"/>
      <c r="Z70" s="15" t="s">
        <v>160</v>
      </c>
      <c r="AA70" s="28"/>
      <c r="AB70" s="15" t="s">
        <v>569</v>
      </c>
      <c r="AC70" s="28"/>
      <c r="AD70" s="15" t="s">
        <v>568</v>
      </c>
      <c r="AE70" s="28"/>
      <c r="AF70" s="14" t="s">
        <v>96</v>
      </c>
      <c r="AG70" s="28"/>
      <c r="AH70" s="15" t="s">
        <v>289</v>
      </c>
      <c r="AI70" s="28"/>
      <c r="AJ70" s="15" t="s">
        <v>96</v>
      </c>
      <c r="AK70" s="28"/>
      <c r="AL70" s="15" t="s">
        <v>96</v>
      </c>
      <c r="AM70" s="28"/>
      <c r="AN70" s="15" t="s">
        <v>149</v>
      </c>
      <c r="AO70" s="29"/>
    </row>
    <row r="71" spans="2:41" customFormat="1" ht="25.5" x14ac:dyDescent="0.2">
      <c r="B71" s="114" t="s">
        <v>119</v>
      </c>
      <c r="C71" s="22" t="s">
        <v>1295</v>
      </c>
      <c r="D71" s="23">
        <v>2005</v>
      </c>
      <c r="E71" s="48" t="s">
        <v>534</v>
      </c>
      <c r="F71" s="50" t="str">
        <f t="shared" si="4"/>
        <v>RankingOrderPreference ModelN/ALight≤ 25EquivalentN/AN/AN/AIndependentFlat only≤ 25AnyOrderComparisonProgramming</v>
      </c>
      <c r="G71" s="49">
        <f t="shared" si="5"/>
        <v>1</v>
      </c>
      <c r="H71" s="14" t="s">
        <v>118</v>
      </c>
      <c r="I71" s="28"/>
      <c r="J71" s="15" t="s">
        <v>389</v>
      </c>
      <c r="K71" s="28"/>
      <c r="L71" s="15" t="s">
        <v>424</v>
      </c>
      <c r="M71" s="28"/>
      <c r="N71" s="15" t="s">
        <v>96</v>
      </c>
      <c r="O71" s="28"/>
      <c r="P71" s="15" t="s">
        <v>312</v>
      </c>
      <c r="Q71" s="29"/>
      <c r="R71" s="14" t="s">
        <v>291</v>
      </c>
      <c r="S71" s="28"/>
      <c r="T71" s="15" t="s">
        <v>265</v>
      </c>
      <c r="U71" s="28"/>
      <c r="V71" s="15" t="s">
        <v>96</v>
      </c>
      <c r="W71" s="28"/>
      <c r="X71" s="15" t="s">
        <v>96</v>
      </c>
      <c r="Y71" s="28"/>
      <c r="Z71" s="15" t="s">
        <v>96</v>
      </c>
      <c r="AA71" s="28"/>
      <c r="AB71" s="15" t="s">
        <v>385</v>
      </c>
      <c r="AC71" s="28"/>
      <c r="AD71" s="15" t="s">
        <v>486</v>
      </c>
      <c r="AE71" s="28"/>
      <c r="AF71" s="14" t="s">
        <v>291</v>
      </c>
      <c r="AG71" s="28"/>
      <c r="AH71" s="15" t="s">
        <v>289</v>
      </c>
      <c r="AI71" s="28"/>
      <c r="AJ71" s="15" t="s">
        <v>389</v>
      </c>
      <c r="AK71" s="28"/>
      <c r="AL71" s="15" t="s">
        <v>460</v>
      </c>
      <c r="AM71" s="28"/>
      <c r="AN71" s="15" t="s">
        <v>515</v>
      </c>
      <c r="AO71" s="29"/>
    </row>
    <row r="72" spans="2:41" customFormat="1" ht="38.25" x14ac:dyDescent="0.2">
      <c r="B72" s="114" t="s">
        <v>6</v>
      </c>
      <c r="C72" s="22" t="s">
        <v>719</v>
      </c>
      <c r="D72" s="23">
        <v>1987</v>
      </c>
      <c r="E72" s="48" t="s">
        <v>584</v>
      </c>
      <c r="F72" s="50" t="str">
        <f t="shared" si="4"/>
        <v>RankingPoint ValuesN/ACriteria InfluenceHeavyUnlimitedWeightedPre-determinedPoint ValueAssignmentIndependentFlat onlyUnlimitedMeasurablePoint ValueDirect RatingProgramming</v>
      </c>
      <c r="G72" s="49">
        <f t="shared" si="5"/>
        <v>1</v>
      </c>
      <c r="H72" s="14" t="s">
        <v>118</v>
      </c>
      <c r="I72" s="28"/>
      <c r="J72" s="15" t="s">
        <v>578</v>
      </c>
      <c r="K72" s="28"/>
      <c r="L72" s="15" t="s">
        <v>96</v>
      </c>
      <c r="M72" s="28"/>
      <c r="N72" s="15" t="s">
        <v>425</v>
      </c>
      <c r="O72" s="28"/>
      <c r="P72" s="15" t="s">
        <v>313</v>
      </c>
      <c r="Q72" s="29"/>
      <c r="R72" s="14" t="s">
        <v>416</v>
      </c>
      <c r="S72" s="28"/>
      <c r="T72" s="15" t="s">
        <v>264</v>
      </c>
      <c r="U72" s="28"/>
      <c r="V72" s="15" t="s">
        <v>571</v>
      </c>
      <c r="W72" s="28"/>
      <c r="X72" s="15" t="s">
        <v>1203</v>
      </c>
      <c r="Y72" s="28"/>
      <c r="Z72" s="15" t="s">
        <v>160</v>
      </c>
      <c r="AA72" s="28"/>
      <c r="AB72" s="15" t="s">
        <v>385</v>
      </c>
      <c r="AC72" s="28"/>
      <c r="AD72" s="15" t="s">
        <v>486</v>
      </c>
      <c r="AE72" s="28"/>
      <c r="AF72" s="14" t="s">
        <v>416</v>
      </c>
      <c r="AG72" s="28"/>
      <c r="AH72" s="15" t="s">
        <v>104</v>
      </c>
      <c r="AI72" s="28"/>
      <c r="AJ72" s="15" t="s">
        <v>1203</v>
      </c>
      <c r="AK72" s="28"/>
      <c r="AL72" s="15" t="s">
        <v>346</v>
      </c>
      <c r="AM72" s="28"/>
      <c r="AN72" s="15" t="s">
        <v>515</v>
      </c>
      <c r="AO72" s="29"/>
    </row>
    <row r="73" spans="2:41" customFormat="1" ht="25.5" x14ac:dyDescent="0.2">
      <c r="B73" s="114" t="s">
        <v>77</v>
      </c>
      <c r="C73" s="22" t="s">
        <v>721</v>
      </c>
      <c r="D73" s="23">
        <v>1969</v>
      </c>
      <c r="E73" s="48" t="s">
        <v>623</v>
      </c>
      <c r="F73" s="50" t="str">
        <f t="shared" si="4"/>
        <v>FormulationMixedBothN/ALightUnlimitedWeightedSubjectiveDistributionProbabilityIndependentFlat onlyUnlimitedAnyDistributionProbabilityN/A</v>
      </c>
      <c r="G73" s="49">
        <f t="shared" si="5"/>
        <v>1</v>
      </c>
      <c r="H73" s="14" t="s">
        <v>1029</v>
      </c>
      <c r="I73" s="28"/>
      <c r="J73" s="15" t="s">
        <v>57</v>
      </c>
      <c r="K73" s="28"/>
      <c r="L73" s="15" t="s">
        <v>294</v>
      </c>
      <c r="M73" s="28"/>
      <c r="N73" s="15" t="s">
        <v>96</v>
      </c>
      <c r="O73" s="28"/>
      <c r="P73" s="15" t="s">
        <v>312</v>
      </c>
      <c r="Q73" s="29"/>
      <c r="R73" s="14" t="s">
        <v>416</v>
      </c>
      <c r="S73" s="28"/>
      <c r="T73" s="15" t="s">
        <v>264</v>
      </c>
      <c r="U73" s="28"/>
      <c r="V73" s="15" t="s">
        <v>383</v>
      </c>
      <c r="W73" s="28"/>
      <c r="X73" s="15" t="s">
        <v>462</v>
      </c>
      <c r="Y73" s="28"/>
      <c r="Z73" s="15" t="s">
        <v>577</v>
      </c>
      <c r="AA73" s="28"/>
      <c r="AB73" s="15" t="s">
        <v>385</v>
      </c>
      <c r="AC73" s="28"/>
      <c r="AD73" s="15" t="s">
        <v>486</v>
      </c>
      <c r="AE73" s="28"/>
      <c r="AF73" s="14" t="s">
        <v>416</v>
      </c>
      <c r="AG73" s="28"/>
      <c r="AH73" s="15" t="s">
        <v>289</v>
      </c>
      <c r="AI73" s="28"/>
      <c r="AJ73" s="15" t="s">
        <v>462</v>
      </c>
      <c r="AK73" s="28"/>
      <c r="AL73" s="15" t="s">
        <v>577</v>
      </c>
      <c r="AM73" s="28"/>
      <c r="AN73" s="15" t="s">
        <v>96</v>
      </c>
      <c r="AO73" s="29"/>
    </row>
    <row r="74" spans="2:41" customFormat="1" ht="25.5" x14ac:dyDescent="0.2">
      <c r="B74" s="114" t="s">
        <v>113</v>
      </c>
      <c r="C74" s="22" t="s">
        <v>722</v>
      </c>
      <c r="D74" s="23">
        <v>1998</v>
      </c>
      <c r="E74" s="48" t="s">
        <v>1010</v>
      </c>
      <c r="F74" s="50" t="str">
        <f t="shared" si="4"/>
        <v>RankingIntervalsOption RatingsOption RatingsHeavyUnlimitedEquivalentN/AN/AN/AIndependentFlat only≤ 25MeasurableIntervalProbabilitySeparation</v>
      </c>
      <c r="G74" s="49">
        <f t="shared" ref="G74:G137" si="7">COUNTIF($F$10:$F$309,F74)</f>
        <v>1</v>
      </c>
      <c r="H74" s="14" t="s">
        <v>118</v>
      </c>
      <c r="I74" s="28"/>
      <c r="J74" s="15" t="s">
        <v>434</v>
      </c>
      <c r="K74" s="28"/>
      <c r="L74" s="15" t="s">
        <v>1054</v>
      </c>
      <c r="M74" s="28"/>
      <c r="N74" s="15" t="s">
        <v>1054</v>
      </c>
      <c r="O74" s="28"/>
      <c r="P74" s="15" t="s">
        <v>313</v>
      </c>
      <c r="Q74" s="29"/>
      <c r="R74" s="14" t="s">
        <v>416</v>
      </c>
      <c r="S74" s="28"/>
      <c r="T74" s="15" t="s">
        <v>265</v>
      </c>
      <c r="U74" s="28"/>
      <c r="V74" s="15" t="s">
        <v>96</v>
      </c>
      <c r="W74" s="28"/>
      <c r="X74" s="15" t="s">
        <v>96</v>
      </c>
      <c r="Y74" s="28"/>
      <c r="Z74" s="15" t="s">
        <v>96</v>
      </c>
      <c r="AA74" s="28"/>
      <c r="AB74" s="15" t="s">
        <v>385</v>
      </c>
      <c r="AC74" s="28"/>
      <c r="AD74" s="15" t="s">
        <v>486</v>
      </c>
      <c r="AE74" s="28"/>
      <c r="AF74" s="14" t="s">
        <v>291</v>
      </c>
      <c r="AG74" s="28"/>
      <c r="AH74" s="15" t="s">
        <v>104</v>
      </c>
      <c r="AI74" s="28"/>
      <c r="AJ74" s="15" t="s">
        <v>461</v>
      </c>
      <c r="AK74" s="28"/>
      <c r="AL74" s="15" t="s">
        <v>577</v>
      </c>
      <c r="AM74" s="28"/>
      <c r="AN74" s="15" t="s">
        <v>516</v>
      </c>
      <c r="AO74" s="29"/>
    </row>
    <row r="75" spans="2:41" customFormat="1" ht="31.5" x14ac:dyDescent="0.2">
      <c r="B75" s="114" t="s">
        <v>7</v>
      </c>
      <c r="C75" s="22" t="s">
        <v>723</v>
      </c>
      <c r="D75" s="23">
        <v>1974</v>
      </c>
      <c r="E75" s="48" t="s">
        <v>533</v>
      </c>
      <c r="F75" s="50" t="str">
        <f t="shared" si="4"/>
        <v>CriteriaPoint ValuesN/ACriteria InfluenceLight≤ 25WeightedSubjectiveRatioComparisonInteractingFlat onlyN/AAnyN/AN/AFunctional</v>
      </c>
      <c r="G75" s="49">
        <f t="shared" si="7"/>
        <v>2</v>
      </c>
      <c r="H75" s="14" t="s">
        <v>1028</v>
      </c>
      <c r="I75" s="28"/>
      <c r="J75" s="15" t="s">
        <v>578</v>
      </c>
      <c r="K75" s="28"/>
      <c r="L75" s="15" t="s">
        <v>96</v>
      </c>
      <c r="M75" s="28"/>
      <c r="N75" s="15" t="s">
        <v>425</v>
      </c>
      <c r="O75" s="28"/>
      <c r="P75" s="15" t="s">
        <v>312</v>
      </c>
      <c r="Q75" s="29"/>
      <c r="R75" s="14" t="s">
        <v>291</v>
      </c>
      <c r="S75" s="28"/>
      <c r="T75" s="15" t="s">
        <v>264</v>
      </c>
      <c r="U75" s="28"/>
      <c r="V75" s="15" t="s">
        <v>383</v>
      </c>
      <c r="W75" s="28"/>
      <c r="X75" s="15" t="s">
        <v>148</v>
      </c>
      <c r="Y75" s="28"/>
      <c r="Z75" s="15" t="s">
        <v>460</v>
      </c>
      <c r="AA75" s="28"/>
      <c r="AB75" s="15" t="s">
        <v>569</v>
      </c>
      <c r="AC75" s="28"/>
      <c r="AD75" s="15" t="s">
        <v>486</v>
      </c>
      <c r="AE75" s="28"/>
      <c r="AF75" s="14" t="s">
        <v>96</v>
      </c>
      <c r="AG75" s="28"/>
      <c r="AH75" s="15" t="s">
        <v>289</v>
      </c>
      <c r="AI75" s="28"/>
      <c r="AJ75" s="15" t="s">
        <v>96</v>
      </c>
      <c r="AK75" s="28"/>
      <c r="AL75" s="15" t="s">
        <v>96</v>
      </c>
      <c r="AM75" s="28"/>
      <c r="AN75" s="15" t="s">
        <v>149</v>
      </c>
      <c r="AO75" s="29"/>
    </row>
    <row r="76" spans="2:41" customFormat="1" ht="15.75" x14ac:dyDescent="0.2">
      <c r="B76" s="114" t="s">
        <v>27</v>
      </c>
      <c r="C76" s="22" t="s">
        <v>725</v>
      </c>
      <c r="D76" s="23">
        <v>1990</v>
      </c>
      <c r="E76" s="48" t="s">
        <v>316</v>
      </c>
      <c r="F76" s="50" t="str">
        <f t="shared" ref="F76:F139" si="8">_xlfn.CONCAT(H76,J76,L76,N76,P76,R76,T76,V76,X76,Z76,AB76,AD76,AF76,AH76,AJ76,AL76,AN76)</f>
        <v>RankingOrderOption RatingsN/ALightUnlimitedEquivalentN/AN/AN/AIndependentHierarchicalUnlimitedAnyPoint ValueDirect RatingProgramming</v>
      </c>
      <c r="G76" s="49">
        <f t="shared" si="7"/>
        <v>1</v>
      </c>
      <c r="H76" s="14" t="s">
        <v>118</v>
      </c>
      <c r="I76" s="28"/>
      <c r="J76" s="15" t="s">
        <v>389</v>
      </c>
      <c r="K76" s="28"/>
      <c r="L76" s="15" t="s">
        <v>1054</v>
      </c>
      <c r="M76" s="28"/>
      <c r="N76" s="15" t="s">
        <v>96</v>
      </c>
      <c r="O76" s="28"/>
      <c r="P76" s="15" t="s">
        <v>312</v>
      </c>
      <c r="Q76" s="29"/>
      <c r="R76" s="14" t="s">
        <v>416</v>
      </c>
      <c r="S76" s="28"/>
      <c r="T76" s="15" t="s">
        <v>265</v>
      </c>
      <c r="U76" s="28"/>
      <c r="V76" s="15" t="s">
        <v>96</v>
      </c>
      <c r="W76" s="28"/>
      <c r="X76" s="15" t="s">
        <v>96</v>
      </c>
      <c r="Y76" s="28"/>
      <c r="Z76" s="15" t="s">
        <v>96</v>
      </c>
      <c r="AA76" s="28"/>
      <c r="AB76" s="15" t="s">
        <v>385</v>
      </c>
      <c r="AC76" s="28"/>
      <c r="AD76" s="15" t="s">
        <v>568</v>
      </c>
      <c r="AE76" s="28"/>
      <c r="AF76" s="14" t="s">
        <v>416</v>
      </c>
      <c r="AG76" s="28"/>
      <c r="AH76" s="15" t="s">
        <v>289</v>
      </c>
      <c r="AI76" s="28"/>
      <c r="AJ76" s="15" t="s">
        <v>1203</v>
      </c>
      <c r="AK76" s="28"/>
      <c r="AL76" s="15" t="s">
        <v>346</v>
      </c>
      <c r="AM76" s="28"/>
      <c r="AN76" s="15" t="s">
        <v>515</v>
      </c>
      <c r="AO76" s="29"/>
    </row>
    <row r="77" spans="2:41" customFormat="1" ht="47.25" x14ac:dyDescent="0.2">
      <c r="B77" s="114" t="s">
        <v>517</v>
      </c>
      <c r="C77" s="22" t="s">
        <v>726</v>
      </c>
      <c r="D77" s="23">
        <v>2012</v>
      </c>
      <c r="E77" s="48" t="s">
        <v>236</v>
      </c>
      <c r="F77" s="50" t="str">
        <f t="shared" si="8"/>
        <v>RankingOrderOption RatingsOption RatingsHeavyUnlimitedWeightedPre-determinedPoint ValueAssignmentInteractingHierarchical≤ 25MeasurableIntervalDirect RatingProgramming</v>
      </c>
      <c r="G77" s="49">
        <f t="shared" si="7"/>
        <v>1</v>
      </c>
      <c r="H77" s="14" t="s">
        <v>118</v>
      </c>
      <c r="I77" s="28"/>
      <c r="J77" s="15" t="s">
        <v>389</v>
      </c>
      <c r="K77" s="28"/>
      <c r="L77" s="15" t="s">
        <v>1054</v>
      </c>
      <c r="M77" s="28"/>
      <c r="N77" s="15" t="s">
        <v>1054</v>
      </c>
      <c r="O77" s="28"/>
      <c r="P77" s="15" t="s">
        <v>313</v>
      </c>
      <c r="Q77" s="29"/>
      <c r="R77" s="14" t="s">
        <v>416</v>
      </c>
      <c r="S77" s="28"/>
      <c r="T77" s="15" t="s">
        <v>264</v>
      </c>
      <c r="U77" s="28"/>
      <c r="V77" s="15" t="s">
        <v>571</v>
      </c>
      <c r="W77" s="28"/>
      <c r="X77" s="15" t="s">
        <v>1203</v>
      </c>
      <c r="Y77" s="28"/>
      <c r="Z77" s="15" t="s">
        <v>160</v>
      </c>
      <c r="AA77" s="28"/>
      <c r="AB77" s="15" t="s">
        <v>569</v>
      </c>
      <c r="AC77" s="28"/>
      <c r="AD77" s="15" t="s">
        <v>568</v>
      </c>
      <c r="AE77" s="28"/>
      <c r="AF77" s="14" t="s">
        <v>291</v>
      </c>
      <c r="AG77" s="28"/>
      <c r="AH77" s="15" t="s">
        <v>104</v>
      </c>
      <c r="AI77" s="28"/>
      <c r="AJ77" s="15" t="s">
        <v>461</v>
      </c>
      <c r="AK77" s="28"/>
      <c r="AL77" s="15" t="s">
        <v>346</v>
      </c>
      <c r="AM77" s="28"/>
      <c r="AN77" s="15" t="s">
        <v>515</v>
      </c>
      <c r="AO77" s="29"/>
    </row>
    <row r="78" spans="2:41" customFormat="1" ht="63" x14ac:dyDescent="0.2">
      <c r="B78" s="114" t="s">
        <v>427</v>
      </c>
      <c r="C78" s="22" t="s">
        <v>727</v>
      </c>
      <c r="D78" s="23">
        <v>1995</v>
      </c>
      <c r="E78" s="48" t="s">
        <v>483</v>
      </c>
      <c r="F78" s="50" t="str">
        <f t="shared" si="8"/>
        <v>CriteriaPoint ValuesN/ACriteria InfluenceReasonable≤ 25WeightedSubjectiveOrderReferenceIndependentFlat onlyN/AAnyN/AN/ASeparation</v>
      </c>
      <c r="G78" s="49">
        <f t="shared" si="7"/>
        <v>1</v>
      </c>
      <c r="H78" s="14" t="s">
        <v>1028</v>
      </c>
      <c r="I78" s="28"/>
      <c r="J78" s="15" t="s">
        <v>578</v>
      </c>
      <c r="K78" s="28"/>
      <c r="L78" s="15" t="s">
        <v>96</v>
      </c>
      <c r="M78" s="28"/>
      <c r="N78" s="15" t="s">
        <v>425</v>
      </c>
      <c r="O78" s="28"/>
      <c r="P78" s="15" t="s">
        <v>329</v>
      </c>
      <c r="Q78" s="29"/>
      <c r="R78" s="14" t="s">
        <v>291</v>
      </c>
      <c r="S78" s="28"/>
      <c r="T78" s="15" t="s">
        <v>264</v>
      </c>
      <c r="U78" s="28"/>
      <c r="V78" s="15" t="s">
        <v>383</v>
      </c>
      <c r="W78" s="28"/>
      <c r="X78" s="15" t="s">
        <v>389</v>
      </c>
      <c r="Y78" s="28"/>
      <c r="Z78" s="15" t="s">
        <v>161</v>
      </c>
      <c r="AA78" s="28"/>
      <c r="AB78" s="15" t="s">
        <v>385</v>
      </c>
      <c r="AC78" s="28"/>
      <c r="AD78" s="15" t="s">
        <v>486</v>
      </c>
      <c r="AE78" s="28"/>
      <c r="AF78" s="14" t="s">
        <v>96</v>
      </c>
      <c r="AG78" s="28"/>
      <c r="AH78" s="15" t="s">
        <v>289</v>
      </c>
      <c r="AI78" s="28"/>
      <c r="AJ78" s="15" t="s">
        <v>96</v>
      </c>
      <c r="AK78" s="28"/>
      <c r="AL78" s="15" t="s">
        <v>96</v>
      </c>
      <c r="AM78" s="28"/>
      <c r="AN78" s="15" t="s">
        <v>516</v>
      </c>
      <c r="AO78" s="29"/>
    </row>
    <row r="79" spans="2:41" customFormat="1" ht="15.75" x14ac:dyDescent="0.2">
      <c r="B79" s="114" t="s">
        <v>317</v>
      </c>
      <c r="C79" s="22" t="s">
        <v>728</v>
      </c>
      <c r="D79" s="23">
        <v>1964</v>
      </c>
      <c r="E79" s="48" t="s">
        <v>307</v>
      </c>
      <c r="F79" s="50" t="str">
        <f t="shared" si="8"/>
        <v>RankingOrderN/AOption RatingsLightUnlimitedEquivalentN/AN/AN/AIndependentFlat onlyUnlimitedMeasurablePoint ValueDirect RatingProgramming</v>
      </c>
      <c r="G79" s="49">
        <f t="shared" si="7"/>
        <v>2</v>
      </c>
      <c r="H79" s="14" t="s">
        <v>118</v>
      </c>
      <c r="I79" s="28"/>
      <c r="J79" s="15" t="s">
        <v>389</v>
      </c>
      <c r="K79" s="28"/>
      <c r="L79" s="15" t="s">
        <v>96</v>
      </c>
      <c r="M79" s="28"/>
      <c r="N79" s="15" t="s">
        <v>1054</v>
      </c>
      <c r="O79" s="28"/>
      <c r="P79" s="15" t="s">
        <v>312</v>
      </c>
      <c r="Q79" s="29"/>
      <c r="R79" s="14" t="s">
        <v>416</v>
      </c>
      <c r="S79" s="28"/>
      <c r="T79" s="15" t="s">
        <v>265</v>
      </c>
      <c r="U79" s="28"/>
      <c r="V79" s="15" t="s">
        <v>96</v>
      </c>
      <c r="W79" s="28"/>
      <c r="X79" s="15" t="s">
        <v>96</v>
      </c>
      <c r="Y79" s="28"/>
      <c r="Z79" s="15" t="s">
        <v>96</v>
      </c>
      <c r="AA79" s="28"/>
      <c r="AB79" s="15" t="s">
        <v>385</v>
      </c>
      <c r="AC79" s="28"/>
      <c r="AD79" s="15" t="s">
        <v>486</v>
      </c>
      <c r="AE79" s="28"/>
      <c r="AF79" s="14" t="s">
        <v>416</v>
      </c>
      <c r="AG79" s="28"/>
      <c r="AH79" s="15" t="s">
        <v>104</v>
      </c>
      <c r="AI79" s="28"/>
      <c r="AJ79" s="15" t="s">
        <v>1203</v>
      </c>
      <c r="AK79" s="28"/>
      <c r="AL79" s="15" t="s">
        <v>346</v>
      </c>
      <c r="AM79" s="28"/>
      <c r="AN79" s="15" t="s">
        <v>515</v>
      </c>
      <c r="AO79" s="29"/>
    </row>
    <row r="80" spans="2:41" customFormat="1" ht="31.5" x14ac:dyDescent="0.2">
      <c r="B80" s="114" t="s">
        <v>74</v>
      </c>
      <c r="C80" s="22" t="s">
        <v>729</v>
      </c>
      <c r="D80" s="23">
        <v>2019</v>
      </c>
      <c r="E80" s="48" t="s">
        <v>237</v>
      </c>
      <c r="F80" s="50" t="str">
        <f t="shared" si="8"/>
        <v>RankingPoint ValuesN/AN/AHeavyUnlimitedWeightedPre-determinedPoint ValueAssignmentIndependentFlat onlyUnlimitedAnyPoint ValueProbabilitySeparation</v>
      </c>
      <c r="G80" s="49">
        <f t="shared" si="7"/>
        <v>1</v>
      </c>
      <c r="H80" s="14" t="s">
        <v>118</v>
      </c>
      <c r="I80" s="28"/>
      <c r="J80" s="15" t="s">
        <v>578</v>
      </c>
      <c r="K80" s="28"/>
      <c r="L80" s="15" t="s">
        <v>96</v>
      </c>
      <c r="M80" s="28"/>
      <c r="N80" s="15" t="s">
        <v>96</v>
      </c>
      <c r="O80" s="28"/>
      <c r="P80" s="15" t="s">
        <v>313</v>
      </c>
      <c r="Q80" s="29"/>
      <c r="R80" s="14" t="s">
        <v>416</v>
      </c>
      <c r="S80" s="28"/>
      <c r="T80" s="15" t="s">
        <v>264</v>
      </c>
      <c r="U80" s="28"/>
      <c r="V80" s="15" t="s">
        <v>571</v>
      </c>
      <c r="W80" s="28"/>
      <c r="X80" s="15" t="s">
        <v>1203</v>
      </c>
      <c r="Y80" s="28"/>
      <c r="Z80" s="15" t="s">
        <v>160</v>
      </c>
      <c r="AA80" s="28"/>
      <c r="AB80" s="15" t="s">
        <v>385</v>
      </c>
      <c r="AC80" s="28"/>
      <c r="AD80" s="15" t="s">
        <v>486</v>
      </c>
      <c r="AE80" s="28"/>
      <c r="AF80" s="14" t="s">
        <v>416</v>
      </c>
      <c r="AG80" s="28"/>
      <c r="AH80" s="15" t="s">
        <v>289</v>
      </c>
      <c r="AI80" s="28"/>
      <c r="AJ80" s="15" t="s">
        <v>1203</v>
      </c>
      <c r="AK80" s="28"/>
      <c r="AL80" s="15" t="s">
        <v>577</v>
      </c>
      <c r="AM80" s="28"/>
      <c r="AN80" s="15" t="s">
        <v>516</v>
      </c>
      <c r="AO80" s="29"/>
    </row>
    <row r="81" spans="2:41" customFormat="1" ht="38.25" x14ac:dyDescent="0.2">
      <c r="B81" s="114" t="s">
        <v>179</v>
      </c>
      <c r="C81" s="22" t="s">
        <v>730</v>
      </c>
      <c r="D81" s="23">
        <v>1993</v>
      </c>
      <c r="E81" s="48" t="s">
        <v>1003</v>
      </c>
      <c r="F81" s="50" t="str">
        <f t="shared" si="8"/>
        <v>FormulationMixedN/AN/ALightUnlimitedWeightedSubjectivePoint ValueAssignmentIndependentHierarchicalUnlimitedAnyPoint ValueDirect RatingN/A</v>
      </c>
      <c r="G81" s="49">
        <f t="shared" si="7"/>
        <v>1</v>
      </c>
      <c r="H81" s="14" t="s">
        <v>1029</v>
      </c>
      <c r="I81" s="28"/>
      <c r="J81" s="15" t="s">
        <v>57</v>
      </c>
      <c r="K81" s="28"/>
      <c r="L81" s="15" t="s">
        <v>96</v>
      </c>
      <c r="M81" s="28"/>
      <c r="N81" s="15" t="s">
        <v>96</v>
      </c>
      <c r="O81" s="28"/>
      <c r="P81" s="15" t="s">
        <v>312</v>
      </c>
      <c r="Q81" s="29"/>
      <c r="R81" s="14" t="s">
        <v>416</v>
      </c>
      <c r="S81" s="28"/>
      <c r="T81" s="15" t="s">
        <v>264</v>
      </c>
      <c r="U81" s="28"/>
      <c r="V81" s="15" t="s">
        <v>383</v>
      </c>
      <c r="W81" s="28"/>
      <c r="X81" s="15" t="s">
        <v>1203</v>
      </c>
      <c r="Y81" s="28"/>
      <c r="Z81" s="15" t="s">
        <v>160</v>
      </c>
      <c r="AA81" s="28"/>
      <c r="AB81" s="15" t="s">
        <v>385</v>
      </c>
      <c r="AC81" s="28"/>
      <c r="AD81" s="15" t="s">
        <v>568</v>
      </c>
      <c r="AE81" s="28"/>
      <c r="AF81" s="14" t="s">
        <v>416</v>
      </c>
      <c r="AG81" s="28"/>
      <c r="AH81" s="15" t="s">
        <v>289</v>
      </c>
      <c r="AI81" s="28"/>
      <c r="AJ81" s="15" t="s">
        <v>1203</v>
      </c>
      <c r="AK81" s="28"/>
      <c r="AL81" s="15" t="s">
        <v>346</v>
      </c>
      <c r="AM81" s="28"/>
      <c r="AN81" s="15" t="s">
        <v>96</v>
      </c>
      <c r="AO81" s="29"/>
    </row>
    <row r="82" spans="2:41" customFormat="1" ht="31.5" x14ac:dyDescent="0.2">
      <c r="B82" s="114" t="s">
        <v>182</v>
      </c>
      <c r="C82" s="22" t="s">
        <v>732</v>
      </c>
      <c r="D82" s="23">
        <v>2013</v>
      </c>
      <c r="E82" s="48" t="s">
        <v>1004</v>
      </c>
      <c r="F82" s="50" t="str">
        <f t="shared" si="8"/>
        <v>FormulationMixedN/AN/ALightUnlimitedWeightedSubjectivePoint ValueAssignmentInteractingHierarchicalUnlimitedAnyPoint ValueDirect RatingN/A</v>
      </c>
      <c r="G82" s="49">
        <f t="shared" si="7"/>
        <v>1</v>
      </c>
      <c r="H82" s="14" t="s">
        <v>1029</v>
      </c>
      <c r="I82" s="28"/>
      <c r="J82" s="15" t="s">
        <v>57</v>
      </c>
      <c r="K82" s="28"/>
      <c r="L82" s="15" t="s">
        <v>96</v>
      </c>
      <c r="M82" s="28"/>
      <c r="N82" s="15" t="s">
        <v>96</v>
      </c>
      <c r="O82" s="28"/>
      <c r="P82" s="15" t="s">
        <v>312</v>
      </c>
      <c r="Q82" s="29"/>
      <c r="R82" s="14" t="s">
        <v>416</v>
      </c>
      <c r="S82" s="28"/>
      <c r="T82" s="15" t="s">
        <v>264</v>
      </c>
      <c r="U82" s="28"/>
      <c r="V82" s="15" t="s">
        <v>383</v>
      </c>
      <c r="W82" s="28"/>
      <c r="X82" s="15" t="s">
        <v>1203</v>
      </c>
      <c r="Y82" s="28"/>
      <c r="Z82" s="15" t="s">
        <v>160</v>
      </c>
      <c r="AA82" s="28"/>
      <c r="AB82" s="15" t="s">
        <v>569</v>
      </c>
      <c r="AC82" s="28"/>
      <c r="AD82" s="15" t="s">
        <v>568</v>
      </c>
      <c r="AE82" s="28"/>
      <c r="AF82" s="14" t="s">
        <v>416</v>
      </c>
      <c r="AG82" s="28"/>
      <c r="AH82" s="15" t="s">
        <v>289</v>
      </c>
      <c r="AI82" s="28"/>
      <c r="AJ82" s="15" t="s">
        <v>1203</v>
      </c>
      <c r="AK82" s="28"/>
      <c r="AL82" s="15" t="s">
        <v>346</v>
      </c>
      <c r="AM82" s="28"/>
      <c r="AN82" s="15" t="s">
        <v>96</v>
      </c>
      <c r="AO82" s="29"/>
    </row>
    <row r="83" spans="2:41" customFormat="1" ht="31.5" x14ac:dyDescent="0.2">
      <c r="B83" s="114" t="s">
        <v>184</v>
      </c>
      <c r="C83" s="22" t="s">
        <v>733</v>
      </c>
      <c r="D83" s="23">
        <v>2019</v>
      </c>
      <c r="E83" s="48" t="s">
        <v>318</v>
      </c>
      <c r="F83" s="50" t="str">
        <f t="shared" si="8"/>
        <v>RankingOrderN/AOption RatingsReasonableUnlimitedWeightedPre-determinedPoint ValueAssignmentIndependentFlat onlyUnlimitedAnyOrderComparisonFunctional</v>
      </c>
      <c r="G83" s="49">
        <f t="shared" si="7"/>
        <v>1</v>
      </c>
      <c r="H83" s="14" t="s">
        <v>118</v>
      </c>
      <c r="I83" s="28"/>
      <c r="J83" s="15" t="s">
        <v>389</v>
      </c>
      <c r="K83" s="28"/>
      <c r="L83" s="15" t="s">
        <v>96</v>
      </c>
      <c r="M83" s="28"/>
      <c r="N83" s="15" t="s">
        <v>1054</v>
      </c>
      <c r="O83" s="28"/>
      <c r="P83" s="15" t="s">
        <v>329</v>
      </c>
      <c r="Q83" s="29"/>
      <c r="R83" s="14" t="s">
        <v>416</v>
      </c>
      <c r="S83" s="28"/>
      <c r="T83" s="15" t="s">
        <v>264</v>
      </c>
      <c r="U83" s="28"/>
      <c r="V83" s="15" t="s">
        <v>571</v>
      </c>
      <c r="W83" s="28"/>
      <c r="X83" s="15" t="s">
        <v>1203</v>
      </c>
      <c r="Y83" s="28"/>
      <c r="Z83" s="15" t="s">
        <v>160</v>
      </c>
      <c r="AA83" s="28"/>
      <c r="AB83" s="15" t="s">
        <v>385</v>
      </c>
      <c r="AC83" s="28"/>
      <c r="AD83" s="15" t="s">
        <v>486</v>
      </c>
      <c r="AE83" s="28"/>
      <c r="AF83" s="14" t="s">
        <v>416</v>
      </c>
      <c r="AG83" s="28"/>
      <c r="AH83" s="15" t="s">
        <v>289</v>
      </c>
      <c r="AI83" s="28"/>
      <c r="AJ83" s="15" t="s">
        <v>389</v>
      </c>
      <c r="AK83" s="28"/>
      <c r="AL83" s="15" t="s">
        <v>460</v>
      </c>
      <c r="AM83" s="28"/>
      <c r="AN83" s="15" t="s">
        <v>149</v>
      </c>
      <c r="AO83" s="29"/>
    </row>
    <row r="84" spans="2:41" customFormat="1" ht="15.75" x14ac:dyDescent="0.2">
      <c r="B84" s="114" t="s">
        <v>359</v>
      </c>
      <c r="C84" s="22" t="s">
        <v>820</v>
      </c>
      <c r="D84" s="23">
        <v>2018</v>
      </c>
      <c r="E84" s="48" t="s">
        <v>542</v>
      </c>
      <c r="F84" s="50" t="str">
        <f t="shared" si="8"/>
        <v>RankingIntervalsPreference ModelBothHeavyUnlimitedWeightedSubjectivePoint ValueAssignmentInteractingHierarchicalUnlimitedMeasurableDistributionDirect RatingProgramming</v>
      </c>
      <c r="G84" s="49">
        <f t="shared" si="7"/>
        <v>1</v>
      </c>
      <c r="H84" s="14" t="s">
        <v>118</v>
      </c>
      <c r="I84" s="28"/>
      <c r="J84" s="15" t="s">
        <v>434</v>
      </c>
      <c r="K84" s="28"/>
      <c r="L84" s="15" t="s">
        <v>424</v>
      </c>
      <c r="M84" s="28"/>
      <c r="N84" s="15" t="s">
        <v>294</v>
      </c>
      <c r="O84" s="28"/>
      <c r="P84" s="15" t="s">
        <v>313</v>
      </c>
      <c r="Q84" s="29"/>
      <c r="R84" s="14" t="s">
        <v>416</v>
      </c>
      <c r="S84" s="28"/>
      <c r="T84" s="15" t="s">
        <v>264</v>
      </c>
      <c r="U84" s="28"/>
      <c r="V84" s="15" t="s">
        <v>383</v>
      </c>
      <c r="W84" s="28"/>
      <c r="X84" s="15" t="s">
        <v>1203</v>
      </c>
      <c r="Y84" s="28"/>
      <c r="Z84" s="15" t="s">
        <v>160</v>
      </c>
      <c r="AA84" s="28"/>
      <c r="AB84" s="15" t="s">
        <v>569</v>
      </c>
      <c r="AC84" s="28"/>
      <c r="AD84" s="15" t="s">
        <v>568</v>
      </c>
      <c r="AE84" s="28"/>
      <c r="AF84" s="14" t="s">
        <v>416</v>
      </c>
      <c r="AG84" s="28"/>
      <c r="AH84" s="15" t="s">
        <v>104</v>
      </c>
      <c r="AI84" s="28"/>
      <c r="AJ84" s="15" t="s">
        <v>462</v>
      </c>
      <c r="AK84" s="28"/>
      <c r="AL84" s="15" t="s">
        <v>346</v>
      </c>
      <c r="AM84" s="28"/>
      <c r="AN84" s="15" t="s">
        <v>515</v>
      </c>
      <c r="AO84" s="29"/>
    </row>
    <row r="85" spans="2:41" customFormat="1" ht="25.5" x14ac:dyDescent="0.2">
      <c r="B85" s="114" t="s">
        <v>633</v>
      </c>
      <c r="C85" s="22" t="s">
        <v>981</v>
      </c>
      <c r="D85" s="23">
        <v>2011</v>
      </c>
      <c r="E85" s="48" t="s">
        <v>987</v>
      </c>
      <c r="F85" s="50" t="str">
        <f t="shared" si="8"/>
        <v>RankingDistributionBothN/AReasonableUnlimitedWeightedSubjectiveDistributionAssignmentIndependentFlat onlyUnlimitedMeasurableDistributionDirect RatingSeparation</v>
      </c>
      <c r="G85" s="49">
        <f t="shared" si="7"/>
        <v>1</v>
      </c>
      <c r="H85" s="14" t="s">
        <v>118</v>
      </c>
      <c r="I85" s="28"/>
      <c r="J85" s="15" t="s">
        <v>462</v>
      </c>
      <c r="K85" s="28"/>
      <c r="L85" s="15" t="s">
        <v>294</v>
      </c>
      <c r="M85" s="28"/>
      <c r="N85" s="15" t="s">
        <v>96</v>
      </c>
      <c r="O85" s="28"/>
      <c r="P85" s="15" t="s">
        <v>329</v>
      </c>
      <c r="Q85" s="29"/>
      <c r="R85" s="14" t="s">
        <v>416</v>
      </c>
      <c r="S85" s="28"/>
      <c r="T85" s="15" t="s">
        <v>264</v>
      </c>
      <c r="U85" s="28"/>
      <c r="V85" s="15" t="s">
        <v>383</v>
      </c>
      <c r="W85" s="28"/>
      <c r="X85" s="15" t="s">
        <v>462</v>
      </c>
      <c r="Y85" s="28"/>
      <c r="Z85" s="15" t="s">
        <v>160</v>
      </c>
      <c r="AA85" s="28"/>
      <c r="AB85" s="15" t="s">
        <v>385</v>
      </c>
      <c r="AC85" s="28"/>
      <c r="AD85" s="15" t="s">
        <v>486</v>
      </c>
      <c r="AE85" s="28"/>
      <c r="AF85" s="14" t="s">
        <v>416</v>
      </c>
      <c r="AG85" s="28"/>
      <c r="AH85" s="15" t="s">
        <v>104</v>
      </c>
      <c r="AI85" s="28"/>
      <c r="AJ85" s="15" t="s">
        <v>462</v>
      </c>
      <c r="AK85" s="28"/>
      <c r="AL85" s="15" t="s">
        <v>346</v>
      </c>
      <c r="AM85" s="28"/>
      <c r="AN85" s="15" t="s">
        <v>516</v>
      </c>
      <c r="AO85" s="29"/>
    </row>
    <row r="86" spans="2:41" customFormat="1" ht="25.5" x14ac:dyDescent="0.2">
      <c r="B86" s="114" t="s">
        <v>354</v>
      </c>
      <c r="C86" s="22" t="s">
        <v>1296</v>
      </c>
      <c r="D86" s="23">
        <v>1972</v>
      </c>
      <c r="E86" s="48" t="s">
        <v>355</v>
      </c>
      <c r="F86" s="50" t="str">
        <f t="shared" si="8"/>
        <v>RankingOrderN/AN/ALightUnlimitedEquivalentN/AN/AN/AIndependentFlat onlyUnlimitedAnyPoint ValueProbabilityProgramming</v>
      </c>
      <c r="G86" s="49">
        <f t="shared" si="7"/>
        <v>1</v>
      </c>
      <c r="H86" s="14" t="s">
        <v>118</v>
      </c>
      <c r="I86" s="28"/>
      <c r="J86" s="15" t="s">
        <v>389</v>
      </c>
      <c r="K86" s="28"/>
      <c r="L86" s="15" t="s">
        <v>96</v>
      </c>
      <c r="M86" s="28"/>
      <c r="N86" s="15" t="s">
        <v>96</v>
      </c>
      <c r="O86" s="28"/>
      <c r="P86" s="15" t="s">
        <v>312</v>
      </c>
      <c r="Q86" s="29"/>
      <c r="R86" s="14" t="s">
        <v>416</v>
      </c>
      <c r="S86" s="28"/>
      <c r="T86" s="15" t="s">
        <v>265</v>
      </c>
      <c r="U86" s="28"/>
      <c r="V86" s="15" t="s">
        <v>96</v>
      </c>
      <c r="W86" s="28"/>
      <c r="X86" s="15" t="s">
        <v>96</v>
      </c>
      <c r="Y86" s="28"/>
      <c r="Z86" s="15" t="s">
        <v>96</v>
      </c>
      <c r="AA86" s="28"/>
      <c r="AB86" s="15" t="s">
        <v>385</v>
      </c>
      <c r="AC86" s="28"/>
      <c r="AD86" s="15" t="s">
        <v>486</v>
      </c>
      <c r="AE86" s="28"/>
      <c r="AF86" s="14" t="s">
        <v>416</v>
      </c>
      <c r="AG86" s="28"/>
      <c r="AH86" s="15" t="s">
        <v>289</v>
      </c>
      <c r="AI86" s="28"/>
      <c r="AJ86" s="15" t="s">
        <v>1203</v>
      </c>
      <c r="AK86" s="28"/>
      <c r="AL86" s="15" t="s">
        <v>577</v>
      </c>
      <c r="AM86" s="28"/>
      <c r="AN86" s="15" t="s">
        <v>515</v>
      </c>
      <c r="AO86" s="29"/>
    </row>
    <row r="87" spans="2:41" customFormat="1" ht="38.25" x14ac:dyDescent="0.2">
      <c r="B87" s="114" t="s">
        <v>177</v>
      </c>
      <c r="C87" s="22" t="s">
        <v>961</v>
      </c>
      <c r="D87" s="23">
        <v>2011</v>
      </c>
      <c r="E87" s="48" t="s">
        <v>544</v>
      </c>
      <c r="F87" s="50" t="str">
        <f t="shared" si="8"/>
        <v>FormulationStatementsN/AN/ALightUnlimitedEquivalentN/AN/AAssignmentIndependentHierarchicalUnlimitedAnyN/AN/AN/A</v>
      </c>
      <c r="G87" s="49">
        <f t="shared" si="7"/>
        <v>2</v>
      </c>
      <c r="H87" s="14" t="s">
        <v>1029</v>
      </c>
      <c r="I87" s="28"/>
      <c r="J87" s="15" t="s">
        <v>162</v>
      </c>
      <c r="K87" s="28"/>
      <c r="L87" s="15" t="s">
        <v>96</v>
      </c>
      <c r="M87" s="28"/>
      <c r="N87" s="15" t="s">
        <v>96</v>
      </c>
      <c r="O87" s="28"/>
      <c r="P87" s="15" t="s">
        <v>312</v>
      </c>
      <c r="Q87" s="29"/>
      <c r="R87" s="14" t="s">
        <v>416</v>
      </c>
      <c r="S87" s="28"/>
      <c r="T87" s="15" t="s">
        <v>265</v>
      </c>
      <c r="U87" s="28"/>
      <c r="V87" s="15" t="s">
        <v>96</v>
      </c>
      <c r="W87" s="28"/>
      <c r="X87" s="15" t="s">
        <v>96</v>
      </c>
      <c r="Y87" s="28"/>
      <c r="Z87" s="15" t="s">
        <v>160</v>
      </c>
      <c r="AA87" s="28"/>
      <c r="AB87" s="15" t="s">
        <v>385</v>
      </c>
      <c r="AC87" s="28"/>
      <c r="AD87" s="15" t="s">
        <v>568</v>
      </c>
      <c r="AE87" s="28"/>
      <c r="AF87" s="14" t="s">
        <v>416</v>
      </c>
      <c r="AG87" s="28"/>
      <c r="AH87" s="15" t="s">
        <v>289</v>
      </c>
      <c r="AI87" s="28"/>
      <c r="AJ87" s="15" t="s">
        <v>96</v>
      </c>
      <c r="AK87" s="28"/>
      <c r="AL87" s="15" t="s">
        <v>96</v>
      </c>
      <c r="AM87" s="28"/>
      <c r="AN87" s="15" t="s">
        <v>96</v>
      </c>
      <c r="AO87" s="29"/>
    </row>
    <row r="88" spans="2:41" customFormat="1" ht="25.5" x14ac:dyDescent="0.2">
      <c r="B88" s="114" t="s">
        <v>157</v>
      </c>
      <c r="C88" s="22" t="s">
        <v>737</v>
      </c>
      <c r="D88" s="23">
        <v>2011</v>
      </c>
      <c r="E88" s="48" t="s">
        <v>1297</v>
      </c>
      <c r="F88" s="50" t="str">
        <f t="shared" si="8"/>
        <v>RankingOrderN/ABothHeavyUnlimitedWeightedPre-determinedPoint ValueAssignmentIndependentFlat only≤ 25MeasurableOrderReferenceProgramming</v>
      </c>
      <c r="G88" s="49">
        <f t="shared" si="7"/>
        <v>1</v>
      </c>
      <c r="H88" s="14" t="s">
        <v>118</v>
      </c>
      <c r="I88" s="28"/>
      <c r="J88" s="15" t="s">
        <v>389</v>
      </c>
      <c r="K88" s="28"/>
      <c r="L88" s="15" t="s">
        <v>96</v>
      </c>
      <c r="M88" s="28"/>
      <c r="N88" s="15" t="s">
        <v>294</v>
      </c>
      <c r="O88" s="28"/>
      <c r="P88" s="15" t="s">
        <v>313</v>
      </c>
      <c r="Q88" s="29"/>
      <c r="R88" s="14" t="s">
        <v>416</v>
      </c>
      <c r="S88" s="28"/>
      <c r="T88" s="15" t="s">
        <v>264</v>
      </c>
      <c r="U88" s="28"/>
      <c r="V88" s="15" t="s">
        <v>571</v>
      </c>
      <c r="W88" s="28"/>
      <c r="X88" s="15" t="s">
        <v>1203</v>
      </c>
      <c r="Y88" s="28"/>
      <c r="Z88" s="15" t="s">
        <v>160</v>
      </c>
      <c r="AA88" s="28"/>
      <c r="AB88" s="15" t="s">
        <v>385</v>
      </c>
      <c r="AC88" s="28"/>
      <c r="AD88" s="15" t="s">
        <v>486</v>
      </c>
      <c r="AE88" s="28"/>
      <c r="AF88" s="14" t="s">
        <v>291</v>
      </c>
      <c r="AG88" s="28"/>
      <c r="AH88" s="15" t="s">
        <v>104</v>
      </c>
      <c r="AI88" s="28"/>
      <c r="AJ88" s="15" t="s">
        <v>389</v>
      </c>
      <c r="AK88" s="28"/>
      <c r="AL88" s="15" t="s">
        <v>161</v>
      </c>
      <c r="AM88" s="28"/>
      <c r="AN88" s="15" t="s">
        <v>515</v>
      </c>
      <c r="AO88" s="29"/>
    </row>
    <row r="89" spans="2:41" customFormat="1" ht="38.25" x14ac:dyDescent="0.2">
      <c r="B89" s="114" t="s">
        <v>66</v>
      </c>
      <c r="C89" s="22" t="s">
        <v>738</v>
      </c>
      <c r="D89" s="23">
        <v>1971</v>
      </c>
      <c r="E89" s="48" t="s">
        <v>407</v>
      </c>
      <c r="F89" s="50" t="str">
        <f t="shared" si="8"/>
        <v>RankingOrderN/ABothLightUnlimitedWeightedPre-determinedPoint ValueAssignmentIndependentFlat only≤ 25MeasurableOrderComparisonFunctional</v>
      </c>
      <c r="G89" s="49">
        <f t="shared" si="7"/>
        <v>1</v>
      </c>
      <c r="H89" s="14" t="s">
        <v>118</v>
      </c>
      <c r="I89" s="28"/>
      <c r="J89" s="15" t="s">
        <v>389</v>
      </c>
      <c r="K89" s="28"/>
      <c r="L89" s="15" t="s">
        <v>96</v>
      </c>
      <c r="M89" s="28"/>
      <c r="N89" s="15" t="s">
        <v>294</v>
      </c>
      <c r="O89" s="28"/>
      <c r="P89" s="15" t="s">
        <v>312</v>
      </c>
      <c r="Q89" s="29"/>
      <c r="R89" s="14" t="s">
        <v>416</v>
      </c>
      <c r="S89" s="28"/>
      <c r="T89" s="15" t="s">
        <v>264</v>
      </c>
      <c r="U89" s="28"/>
      <c r="V89" s="15" t="s">
        <v>571</v>
      </c>
      <c r="W89" s="28"/>
      <c r="X89" s="15" t="s">
        <v>1203</v>
      </c>
      <c r="Y89" s="28"/>
      <c r="Z89" s="15" t="s">
        <v>160</v>
      </c>
      <c r="AA89" s="28"/>
      <c r="AB89" s="15" t="s">
        <v>385</v>
      </c>
      <c r="AC89" s="28"/>
      <c r="AD89" s="15" t="s">
        <v>486</v>
      </c>
      <c r="AE89" s="28"/>
      <c r="AF89" s="14" t="s">
        <v>291</v>
      </c>
      <c r="AG89" s="28"/>
      <c r="AH89" s="15" t="s">
        <v>104</v>
      </c>
      <c r="AI89" s="28"/>
      <c r="AJ89" s="15" t="s">
        <v>389</v>
      </c>
      <c r="AK89" s="28"/>
      <c r="AL89" s="15" t="s">
        <v>460</v>
      </c>
      <c r="AM89" s="28"/>
      <c r="AN89" s="15" t="s">
        <v>149</v>
      </c>
      <c r="AO89" s="29"/>
    </row>
    <row r="90" spans="2:41" customFormat="1" ht="15.75" x14ac:dyDescent="0.2">
      <c r="B90" s="114" t="s">
        <v>67</v>
      </c>
      <c r="C90" s="22" t="s">
        <v>740</v>
      </c>
      <c r="D90" s="23">
        <v>1978</v>
      </c>
      <c r="E90" s="48" t="s">
        <v>105</v>
      </c>
      <c r="F90" s="50" t="str">
        <f t="shared" si="8"/>
        <v>RankingOrderOption RatingsBothReasonableUnlimitedWeightedPre-determinedPoint ValueAssignmentIndependentFlat only≤ 25MeasurableOrderComparisonFunctional</v>
      </c>
      <c r="G90" s="49">
        <f t="shared" si="7"/>
        <v>1</v>
      </c>
      <c r="H90" s="14" t="s">
        <v>118</v>
      </c>
      <c r="I90" s="28"/>
      <c r="J90" s="15" t="s">
        <v>389</v>
      </c>
      <c r="K90" s="28"/>
      <c r="L90" s="15" t="s">
        <v>1054</v>
      </c>
      <c r="M90" s="28"/>
      <c r="N90" s="15" t="s">
        <v>294</v>
      </c>
      <c r="O90" s="28"/>
      <c r="P90" s="15" t="s">
        <v>329</v>
      </c>
      <c r="Q90" s="29"/>
      <c r="R90" s="14" t="s">
        <v>416</v>
      </c>
      <c r="S90" s="28"/>
      <c r="T90" s="15" t="s">
        <v>264</v>
      </c>
      <c r="U90" s="28"/>
      <c r="V90" s="15" t="s">
        <v>571</v>
      </c>
      <c r="W90" s="28"/>
      <c r="X90" s="15" t="s">
        <v>1203</v>
      </c>
      <c r="Y90" s="28"/>
      <c r="Z90" s="15" t="s">
        <v>160</v>
      </c>
      <c r="AA90" s="28"/>
      <c r="AB90" s="15" t="s">
        <v>385</v>
      </c>
      <c r="AC90" s="28"/>
      <c r="AD90" s="15" t="s">
        <v>486</v>
      </c>
      <c r="AE90" s="28"/>
      <c r="AF90" s="14" t="s">
        <v>291</v>
      </c>
      <c r="AG90" s="28"/>
      <c r="AH90" s="15" t="s">
        <v>104</v>
      </c>
      <c r="AI90" s="28"/>
      <c r="AJ90" s="15" t="s">
        <v>389</v>
      </c>
      <c r="AK90" s="28"/>
      <c r="AL90" s="15" t="s">
        <v>460</v>
      </c>
      <c r="AM90" s="28"/>
      <c r="AN90" s="15" t="s">
        <v>149</v>
      </c>
      <c r="AO90" s="29"/>
    </row>
    <row r="91" spans="2:41" customFormat="1" ht="15.75" x14ac:dyDescent="0.2">
      <c r="B91" s="114" t="s">
        <v>68</v>
      </c>
      <c r="C91" s="22" t="s">
        <v>742</v>
      </c>
      <c r="D91" s="23">
        <v>1982</v>
      </c>
      <c r="E91" s="48" t="s">
        <v>238</v>
      </c>
      <c r="F91" s="50" t="str">
        <f t="shared" si="8"/>
        <v>RankingOrderOption RatingsBothReasonableUnlimitedEquivalentN/AN/AN/AIndependentFlat only≤ 25MeasurableOrderComparisonFunctional</v>
      </c>
      <c r="G91" s="49">
        <f t="shared" si="7"/>
        <v>1</v>
      </c>
      <c r="H91" s="14" t="s">
        <v>118</v>
      </c>
      <c r="I91" s="28"/>
      <c r="J91" s="15" t="s">
        <v>389</v>
      </c>
      <c r="K91" s="28"/>
      <c r="L91" s="15" t="s">
        <v>1054</v>
      </c>
      <c r="M91" s="28"/>
      <c r="N91" s="15" t="s">
        <v>294</v>
      </c>
      <c r="O91" s="28"/>
      <c r="P91" s="15" t="s">
        <v>329</v>
      </c>
      <c r="Q91" s="29"/>
      <c r="R91" s="14" t="s">
        <v>416</v>
      </c>
      <c r="S91" s="28"/>
      <c r="T91" s="15" t="s">
        <v>265</v>
      </c>
      <c r="U91" s="28"/>
      <c r="V91" s="15" t="s">
        <v>96</v>
      </c>
      <c r="W91" s="28"/>
      <c r="X91" s="15" t="s">
        <v>96</v>
      </c>
      <c r="Y91" s="28"/>
      <c r="Z91" s="15" t="s">
        <v>96</v>
      </c>
      <c r="AA91" s="28"/>
      <c r="AB91" s="15" t="s">
        <v>385</v>
      </c>
      <c r="AC91" s="28"/>
      <c r="AD91" s="15" t="s">
        <v>486</v>
      </c>
      <c r="AE91" s="28"/>
      <c r="AF91" s="14" t="s">
        <v>291</v>
      </c>
      <c r="AG91" s="28"/>
      <c r="AH91" s="15" t="s">
        <v>104</v>
      </c>
      <c r="AI91" s="28"/>
      <c r="AJ91" s="15" t="s">
        <v>389</v>
      </c>
      <c r="AK91" s="28"/>
      <c r="AL91" s="15" t="s">
        <v>460</v>
      </c>
      <c r="AM91" s="28"/>
      <c r="AN91" s="15" t="s">
        <v>149</v>
      </c>
      <c r="AO91" s="29"/>
    </row>
    <row r="92" spans="2:41" customFormat="1" ht="15.75" x14ac:dyDescent="0.2">
      <c r="B92" s="114" t="s">
        <v>560</v>
      </c>
      <c r="C92" s="22" t="s">
        <v>744</v>
      </c>
      <c r="D92" s="23">
        <v>2007</v>
      </c>
      <c r="E92" s="48" t="s">
        <v>561</v>
      </c>
      <c r="F92" s="50" t="str">
        <f t="shared" si="8"/>
        <v>RankingOrderBothBothReasonableUnlimitedWeightedSubjectiveDistributionProbabilityIndependentFlat only≤ 25MeasurableOrderComparisonFunctional</v>
      </c>
      <c r="G92" s="49">
        <f t="shared" si="7"/>
        <v>1</v>
      </c>
      <c r="H92" s="14" t="s">
        <v>118</v>
      </c>
      <c r="I92" s="28"/>
      <c r="J92" s="15" t="s">
        <v>389</v>
      </c>
      <c r="K92" s="28"/>
      <c r="L92" s="15" t="s">
        <v>294</v>
      </c>
      <c r="M92" s="28"/>
      <c r="N92" s="15" t="s">
        <v>294</v>
      </c>
      <c r="O92" s="28"/>
      <c r="P92" s="15" t="s">
        <v>329</v>
      </c>
      <c r="Q92" s="29"/>
      <c r="R92" s="14" t="s">
        <v>416</v>
      </c>
      <c r="S92" s="28"/>
      <c r="T92" s="15" t="s">
        <v>264</v>
      </c>
      <c r="U92" s="28"/>
      <c r="V92" s="15" t="s">
        <v>383</v>
      </c>
      <c r="W92" s="28"/>
      <c r="X92" s="15" t="s">
        <v>462</v>
      </c>
      <c r="Y92" s="28"/>
      <c r="Z92" s="15" t="s">
        <v>577</v>
      </c>
      <c r="AA92" s="28"/>
      <c r="AB92" s="15" t="s">
        <v>385</v>
      </c>
      <c r="AC92" s="28"/>
      <c r="AD92" s="15" t="s">
        <v>486</v>
      </c>
      <c r="AE92" s="28"/>
      <c r="AF92" s="14" t="s">
        <v>291</v>
      </c>
      <c r="AG92" s="28"/>
      <c r="AH92" s="15" t="s">
        <v>104</v>
      </c>
      <c r="AI92" s="28"/>
      <c r="AJ92" s="15" t="s">
        <v>389</v>
      </c>
      <c r="AK92" s="28"/>
      <c r="AL92" s="15" t="s">
        <v>460</v>
      </c>
      <c r="AM92" s="28"/>
      <c r="AN92" s="15" t="s">
        <v>149</v>
      </c>
      <c r="AO92" s="29"/>
    </row>
    <row r="93" spans="2:41" customFormat="1" ht="25.5" x14ac:dyDescent="0.2">
      <c r="B93" s="114" t="s">
        <v>480</v>
      </c>
      <c r="C93" s="22" t="s">
        <v>722</v>
      </c>
      <c r="D93" s="23">
        <v>2016</v>
      </c>
      <c r="E93" s="48" t="s">
        <v>481</v>
      </c>
      <c r="F93" s="50" t="str">
        <f t="shared" si="8"/>
        <v>CriteriaPoint ValuesPreference ModelN/ALightUnlimitedWeightedPre-determinedOrderAssignmentIndependentFlat onlyN/AAnyN/AN/AFunctional</v>
      </c>
      <c r="G93" s="49">
        <f t="shared" si="7"/>
        <v>1</v>
      </c>
      <c r="H93" s="14" t="s">
        <v>1028</v>
      </c>
      <c r="I93" s="28"/>
      <c r="J93" s="15" t="s">
        <v>578</v>
      </c>
      <c r="K93" s="28"/>
      <c r="L93" s="15" t="s">
        <v>424</v>
      </c>
      <c r="M93" s="28"/>
      <c r="N93" s="15" t="s">
        <v>96</v>
      </c>
      <c r="O93" s="28"/>
      <c r="P93" s="15" t="s">
        <v>312</v>
      </c>
      <c r="Q93" s="29"/>
      <c r="R93" s="14" t="s">
        <v>416</v>
      </c>
      <c r="S93" s="28"/>
      <c r="T93" s="15" t="s">
        <v>264</v>
      </c>
      <c r="U93" s="28"/>
      <c r="V93" s="15" t="s">
        <v>571</v>
      </c>
      <c r="W93" s="28"/>
      <c r="X93" s="15" t="s">
        <v>389</v>
      </c>
      <c r="Y93" s="28"/>
      <c r="Z93" s="15" t="s">
        <v>160</v>
      </c>
      <c r="AA93" s="28"/>
      <c r="AB93" s="15" t="s">
        <v>385</v>
      </c>
      <c r="AC93" s="28"/>
      <c r="AD93" s="15" t="s">
        <v>486</v>
      </c>
      <c r="AE93" s="28"/>
      <c r="AF93" s="14" t="s">
        <v>96</v>
      </c>
      <c r="AG93" s="28"/>
      <c r="AH93" s="15" t="s">
        <v>289</v>
      </c>
      <c r="AI93" s="28"/>
      <c r="AJ93" s="15" t="s">
        <v>96</v>
      </c>
      <c r="AK93" s="28"/>
      <c r="AL93" s="15" t="s">
        <v>96</v>
      </c>
      <c r="AM93" s="28"/>
      <c r="AN93" s="15" t="s">
        <v>149</v>
      </c>
      <c r="AO93" s="29"/>
    </row>
    <row r="94" spans="2:41" customFormat="1" ht="15.75" x14ac:dyDescent="0.2">
      <c r="B94" s="114" t="s">
        <v>207</v>
      </c>
      <c r="C94" s="22" t="s">
        <v>746</v>
      </c>
      <c r="D94" s="23">
        <v>1977</v>
      </c>
      <c r="E94" s="48" t="s">
        <v>531</v>
      </c>
      <c r="F94" s="50" t="str">
        <f t="shared" si="8"/>
        <v>CriteriaPoint ValuesN/AN/AReasonableUnlimitedWeightedSubjectiveRatioComparisonIndependentFlat onlyN/AAnyN/AN/AFunctional</v>
      </c>
      <c r="G94" s="49">
        <f t="shared" si="7"/>
        <v>1</v>
      </c>
      <c r="H94" s="14" t="s">
        <v>1028</v>
      </c>
      <c r="I94" s="28"/>
      <c r="J94" s="15" t="s">
        <v>578</v>
      </c>
      <c r="K94" s="28"/>
      <c r="L94" s="15" t="s">
        <v>96</v>
      </c>
      <c r="M94" s="28"/>
      <c r="N94" s="15" t="s">
        <v>96</v>
      </c>
      <c r="O94" s="28"/>
      <c r="P94" s="15" t="s">
        <v>329</v>
      </c>
      <c r="Q94" s="29"/>
      <c r="R94" s="14" t="s">
        <v>416</v>
      </c>
      <c r="S94" s="28"/>
      <c r="T94" s="15" t="s">
        <v>264</v>
      </c>
      <c r="U94" s="28"/>
      <c r="V94" s="15" t="s">
        <v>383</v>
      </c>
      <c r="W94" s="28"/>
      <c r="X94" s="15" t="s">
        <v>148</v>
      </c>
      <c r="Y94" s="28"/>
      <c r="Z94" s="15" t="s">
        <v>460</v>
      </c>
      <c r="AA94" s="28"/>
      <c r="AB94" s="15" t="s">
        <v>385</v>
      </c>
      <c r="AC94" s="28"/>
      <c r="AD94" s="15" t="s">
        <v>486</v>
      </c>
      <c r="AE94" s="28"/>
      <c r="AF94" s="14" t="s">
        <v>96</v>
      </c>
      <c r="AG94" s="28"/>
      <c r="AH94" s="15" t="s">
        <v>289</v>
      </c>
      <c r="AI94" s="28"/>
      <c r="AJ94" s="15" t="s">
        <v>96</v>
      </c>
      <c r="AK94" s="28"/>
      <c r="AL94" s="15" t="s">
        <v>96</v>
      </c>
      <c r="AM94" s="28"/>
      <c r="AN94" s="15" t="s">
        <v>149</v>
      </c>
      <c r="AO94" s="29"/>
    </row>
    <row r="95" spans="2:41" customFormat="1" ht="25.5" x14ac:dyDescent="0.2">
      <c r="B95" s="114" t="s">
        <v>156</v>
      </c>
      <c r="C95" s="22" t="s">
        <v>747</v>
      </c>
      <c r="D95" s="23">
        <v>2010</v>
      </c>
      <c r="E95" s="48" t="s">
        <v>319</v>
      </c>
      <c r="F95" s="50" t="str">
        <f t="shared" si="8"/>
        <v>RankingOrderN/ABothHeavy≤ 25WeightedPre-determinedPoint ValueAssignmentIndependentHierarchicalUnlimitedMeasurablePoint ValueDirect RatingProgramming</v>
      </c>
      <c r="G95" s="49">
        <f t="shared" si="7"/>
        <v>1</v>
      </c>
      <c r="H95" s="14" t="s">
        <v>118</v>
      </c>
      <c r="I95" s="28"/>
      <c r="J95" s="15" t="s">
        <v>389</v>
      </c>
      <c r="K95" s="28"/>
      <c r="L95" s="15" t="s">
        <v>96</v>
      </c>
      <c r="M95" s="28"/>
      <c r="N95" s="15" t="s">
        <v>294</v>
      </c>
      <c r="O95" s="28"/>
      <c r="P95" s="15" t="s">
        <v>313</v>
      </c>
      <c r="Q95" s="29"/>
      <c r="R95" s="14" t="s">
        <v>291</v>
      </c>
      <c r="S95" s="28"/>
      <c r="T95" s="15" t="s">
        <v>264</v>
      </c>
      <c r="U95" s="28"/>
      <c r="V95" s="15" t="s">
        <v>571</v>
      </c>
      <c r="W95" s="28"/>
      <c r="X95" s="15" t="s">
        <v>1203</v>
      </c>
      <c r="Y95" s="28"/>
      <c r="Z95" s="15" t="s">
        <v>160</v>
      </c>
      <c r="AA95" s="28"/>
      <c r="AB95" s="15" t="s">
        <v>385</v>
      </c>
      <c r="AC95" s="28"/>
      <c r="AD95" s="15" t="s">
        <v>568</v>
      </c>
      <c r="AE95" s="28"/>
      <c r="AF95" s="14" t="s">
        <v>416</v>
      </c>
      <c r="AG95" s="28"/>
      <c r="AH95" s="15" t="s">
        <v>104</v>
      </c>
      <c r="AI95" s="28"/>
      <c r="AJ95" s="15" t="s">
        <v>1203</v>
      </c>
      <c r="AK95" s="28"/>
      <c r="AL95" s="15" t="s">
        <v>346</v>
      </c>
      <c r="AM95" s="28"/>
      <c r="AN95" s="15" t="s">
        <v>515</v>
      </c>
      <c r="AO95" s="29"/>
    </row>
    <row r="96" spans="2:41" customFormat="1" ht="15.75" x14ac:dyDescent="0.2">
      <c r="B96" s="114" t="s">
        <v>193</v>
      </c>
      <c r="C96" s="22" t="s">
        <v>748</v>
      </c>
      <c r="D96" s="23">
        <v>1994</v>
      </c>
      <c r="E96" s="48" t="s">
        <v>239</v>
      </c>
      <c r="F96" s="50" t="str">
        <f t="shared" si="8"/>
        <v>RankingPoint ValuesOption RatingsN/AReasonableUnlimitedWeightedPre-determinedPoint ValueAssignmentIndependentFlat onlyUnlimitedMeasurableOrderProbabilityFunctional</v>
      </c>
      <c r="G96" s="49">
        <f t="shared" si="7"/>
        <v>1</v>
      </c>
      <c r="H96" s="14" t="s">
        <v>118</v>
      </c>
      <c r="I96" s="28"/>
      <c r="J96" s="15" t="s">
        <v>578</v>
      </c>
      <c r="K96" s="28"/>
      <c r="L96" s="15" t="s">
        <v>1054</v>
      </c>
      <c r="M96" s="28"/>
      <c r="N96" s="15" t="s">
        <v>96</v>
      </c>
      <c r="O96" s="28"/>
      <c r="P96" s="15" t="s">
        <v>329</v>
      </c>
      <c r="Q96" s="29"/>
      <c r="R96" s="14" t="s">
        <v>416</v>
      </c>
      <c r="S96" s="28"/>
      <c r="T96" s="15" t="s">
        <v>264</v>
      </c>
      <c r="U96" s="28"/>
      <c r="V96" s="15" t="s">
        <v>571</v>
      </c>
      <c r="W96" s="28"/>
      <c r="X96" s="15" t="s">
        <v>1203</v>
      </c>
      <c r="Y96" s="28"/>
      <c r="Z96" s="15" t="s">
        <v>160</v>
      </c>
      <c r="AA96" s="28"/>
      <c r="AB96" s="15" t="s">
        <v>385</v>
      </c>
      <c r="AC96" s="28"/>
      <c r="AD96" s="15" t="s">
        <v>486</v>
      </c>
      <c r="AE96" s="28"/>
      <c r="AF96" s="14" t="s">
        <v>416</v>
      </c>
      <c r="AG96" s="28"/>
      <c r="AH96" s="15" t="s">
        <v>104</v>
      </c>
      <c r="AI96" s="28"/>
      <c r="AJ96" s="15" t="s">
        <v>389</v>
      </c>
      <c r="AK96" s="28"/>
      <c r="AL96" s="15" t="s">
        <v>577</v>
      </c>
      <c r="AM96" s="28"/>
      <c r="AN96" s="15" t="s">
        <v>149</v>
      </c>
      <c r="AO96" s="29"/>
    </row>
    <row r="97" spans="2:41" customFormat="1" ht="25.5" x14ac:dyDescent="0.2">
      <c r="B97" s="114" t="s">
        <v>101</v>
      </c>
      <c r="C97" s="22" t="s">
        <v>750</v>
      </c>
      <c r="D97" s="23">
        <v>1998</v>
      </c>
      <c r="E97" s="48" t="s">
        <v>321</v>
      </c>
      <c r="F97" s="50" t="str">
        <f t="shared" si="8"/>
        <v>RankingOrderN/AN/ALightUnlimitedEquivalentN/AN/AN/AIndependentFlat onlyUnlimitedAnyPoint ValueDirect RatingProgramming</v>
      </c>
      <c r="G97" s="49">
        <f t="shared" si="7"/>
        <v>4</v>
      </c>
      <c r="H97" s="14" t="s">
        <v>118</v>
      </c>
      <c r="I97" s="28"/>
      <c r="J97" s="15" t="s">
        <v>389</v>
      </c>
      <c r="K97" s="28"/>
      <c r="L97" s="15" t="s">
        <v>96</v>
      </c>
      <c r="M97" s="28"/>
      <c r="N97" s="15" t="s">
        <v>96</v>
      </c>
      <c r="O97" s="28"/>
      <c r="P97" s="15" t="s">
        <v>312</v>
      </c>
      <c r="Q97" s="29"/>
      <c r="R97" s="14" t="s">
        <v>416</v>
      </c>
      <c r="S97" s="28"/>
      <c r="T97" s="15" t="s">
        <v>265</v>
      </c>
      <c r="U97" s="28"/>
      <c r="V97" s="15" t="s">
        <v>96</v>
      </c>
      <c r="W97" s="28"/>
      <c r="X97" s="15" t="s">
        <v>96</v>
      </c>
      <c r="Y97" s="28"/>
      <c r="Z97" s="15" t="s">
        <v>96</v>
      </c>
      <c r="AA97" s="28"/>
      <c r="AB97" s="15" t="s">
        <v>385</v>
      </c>
      <c r="AC97" s="28"/>
      <c r="AD97" s="15" t="s">
        <v>486</v>
      </c>
      <c r="AE97" s="28"/>
      <c r="AF97" s="14" t="s">
        <v>416</v>
      </c>
      <c r="AG97" s="28"/>
      <c r="AH97" s="15" t="s">
        <v>289</v>
      </c>
      <c r="AI97" s="28"/>
      <c r="AJ97" s="15" t="s">
        <v>1203</v>
      </c>
      <c r="AK97" s="28"/>
      <c r="AL97" s="15" t="s">
        <v>346</v>
      </c>
      <c r="AM97" s="28"/>
      <c r="AN97" s="15" t="s">
        <v>515</v>
      </c>
      <c r="AO97" s="29"/>
    </row>
    <row r="98" spans="2:41" customFormat="1" ht="25.5" x14ac:dyDescent="0.2">
      <c r="B98" s="114" t="s">
        <v>65</v>
      </c>
      <c r="C98" s="22" t="s">
        <v>751</v>
      </c>
      <c r="D98" s="23">
        <v>1983</v>
      </c>
      <c r="E98" s="48" t="s">
        <v>240</v>
      </c>
      <c r="F98" s="50" t="str">
        <f t="shared" si="8"/>
        <v>RankingPoint ValuesN/AN/AReasonableUnlimitedWeightedObjectivePoint ValueProbabilityIndependentFlat onlyUnlimitedAnyPoint ValueDirect RatingSeparation</v>
      </c>
      <c r="G98" s="49">
        <f t="shared" si="7"/>
        <v>1</v>
      </c>
      <c r="H98" s="14" t="s">
        <v>118</v>
      </c>
      <c r="I98" s="28"/>
      <c r="J98" s="15" t="s">
        <v>578</v>
      </c>
      <c r="K98" s="28"/>
      <c r="L98" s="15" t="s">
        <v>96</v>
      </c>
      <c r="M98" s="28"/>
      <c r="N98" s="15" t="s">
        <v>96</v>
      </c>
      <c r="O98" s="28"/>
      <c r="P98" s="15" t="s">
        <v>329</v>
      </c>
      <c r="Q98" s="29"/>
      <c r="R98" s="14" t="s">
        <v>416</v>
      </c>
      <c r="S98" s="28"/>
      <c r="T98" s="15" t="s">
        <v>264</v>
      </c>
      <c r="U98" s="28"/>
      <c r="V98" s="15" t="s">
        <v>384</v>
      </c>
      <c r="W98" s="28"/>
      <c r="X98" s="15" t="s">
        <v>1203</v>
      </c>
      <c r="Y98" s="28"/>
      <c r="Z98" s="15" t="s">
        <v>577</v>
      </c>
      <c r="AA98" s="28"/>
      <c r="AB98" s="15" t="s">
        <v>385</v>
      </c>
      <c r="AC98" s="28"/>
      <c r="AD98" s="15" t="s">
        <v>486</v>
      </c>
      <c r="AE98" s="28"/>
      <c r="AF98" s="14" t="s">
        <v>416</v>
      </c>
      <c r="AG98" s="28"/>
      <c r="AH98" s="15" t="s">
        <v>289</v>
      </c>
      <c r="AI98" s="28"/>
      <c r="AJ98" s="15" t="s">
        <v>1203</v>
      </c>
      <c r="AK98" s="28"/>
      <c r="AL98" s="15" t="s">
        <v>346</v>
      </c>
      <c r="AM98" s="28"/>
      <c r="AN98" s="15" t="s">
        <v>516</v>
      </c>
      <c r="AO98" s="29"/>
    </row>
    <row r="99" spans="2:41" customFormat="1" ht="25.5" x14ac:dyDescent="0.2">
      <c r="B99" s="114" t="s">
        <v>532</v>
      </c>
      <c r="C99" s="22" t="s">
        <v>745</v>
      </c>
      <c r="D99" s="23">
        <v>1992</v>
      </c>
      <c r="E99" s="48" t="s">
        <v>338</v>
      </c>
      <c r="F99" s="50" t="str">
        <f t="shared" si="8"/>
        <v>CriteriaPoint ValuesN/AN/ALightUnlimitedWeightedObjectivePoint ValueOptions-basedIndependentFlat onlyUnlimitedMeasurableN/AN/AFunctional</v>
      </c>
      <c r="G99" s="49">
        <f t="shared" si="7"/>
        <v>1</v>
      </c>
      <c r="H99" s="14" t="s">
        <v>1028</v>
      </c>
      <c r="I99" s="28"/>
      <c r="J99" s="15" t="s">
        <v>578</v>
      </c>
      <c r="K99" s="28"/>
      <c r="L99" s="15" t="s">
        <v>96</v>
      </c>
      <c r="M99" s="28"/>
      <c r="N99" s="15" t="s">
        <v>96</v>
      </c>
      <c r="O99" s="28"/>
      <c r="P99" s="15" t="s">
        <v>312</v>
      </c>
      <c r="Q99" s="29"/>
      <c r="R99" s="14" t="s">
        <v>416</v>
      </c>
      <c r="S99" s="28"/>
      <c r="T99" s="15" t="s">
        <v>264</v>
      </c>
      <c r="U99" s="28"/>
      <c r="V99" s="15" t="s">
        <v>384</v>
      </c>
      <c r="W99" s="28"/>
      <c r="X99" s="15" t="s">
        <v>1203</v>
      </c>
      <c r="Y99" s="28"/>
      <c r="Z99" s="15" t="s">
        <v>514</v>
      </c>
      <c r="AA99" s="28"/>
      <c r="AB99" s="15" t="s">
        <v>385</v>
      </c>
      <c r="AC99" s="28"/>
      <c r="AD99" s="15" t="s">
        <v>486</v>
      </c>
      <c r="AE99" s="28"/>
      <c r="AF99" s="14" t="s">
        <v>416</v>
      </c>
      <c r="AG99" s="28"/>
      <c r="AH99" s="15" t="s">
        <v>104</v>
      </c>
      <c r="AI99" s="28"/>
      <c r="AJ99" s="15" t="s">
        <v>96</v>
      </c>
      <c r="AK99" s="28"/>
      <c r="AL99" s="15" t="s">
        <v>96</v>
      </c>
      <c r="AM99" s="28"/>
      <c r="AN99" s="15" t="s">
        <v>149</v>
      </c>
      <c r="AO99" s="29"/>
    </row>
    <row r="100" spans="2:41" customFormat="1" ht="25.5" x14ac:dyDescent="0.2">
      <c r="B100" s="114" t="s">
        <v>188</v>
      </c>
      <c r="C100" s="22" t="s">
        <v>752</v>
      </c>
      <c r="D100" s="23">
        <v>2019</v>
      </c>
      <c r="E100" s="48" t="s">
        <v>241</v>
      </c>
      <c r="F100" s="50" t="str">
        <f t="shared" si="8"/>
        <v>RankingOrderN/AOption RatingsHeavyUnlimitedWeightedPre-determinedPoint ValueAssignmentIndependentFlat onlyUnlimitedMeasurableOrderComparisonFunctional</v>
      </c>
      <c r="G100" s="49">
        <f t="shared" si="7"/>
        <v>1</v>
      </c>
      <c r="H100" s="14" t="s">
        <v>118</v>
      </c>
      <c r="I100" s="28"/>
      <c r="J100" s="15" t="s">
        <v>389</v>
      </c>
      <c r="K100" s="28"/>
      <c r="L100" s="15" t="s">
        <v>96</v>
      </c>
      <c r="M100" s="28"/>
      <c r="N100" s="15" t="s">
        <v>1054</v>
      </c>
      <c r="O100" s="28"/>
      <c r="P100" s="15" t="s">
        <v>313</v>
      </c>
      <c r="Q100" s="29"/>
      <c r="R100" s="14" t="s">
        <v>416</v>
      </c>
      <c r="S100" s="28"/>
      <c r="T100" s="15" t="s">
        <v>264</v>
      </c>
      <c r="U100" s="28"/>
      <c r="V100" s="15" t="s">
        <v>571</v>
      </c>
      <c r="W100" s="28"/>
      <c r="X100" s="15" t="s">
        <v>1203</v>
      </c>
      <c r="Y100" s="28"/>
      <c r="Z100" s="15" t="s">
        <v>160</v>
      </c>
      <c r="AA100" s="28"/>
      <c r="AB100" s="15" t="s">
        <v>385</v>
      </c>
      <c r="AC100" s="28"/>
      <c r="AD100" s="15" t="s">
        <v>486</v>
      </c>
      <c r="AE100" s="28"/>
      <c r="AF100" s="14" t="s">
        <v>416</v>
      </c>
      <c r="AG100" s="28"/>
      <c r="AH100" s="15" t="s">
        <v>104</v>
      </c>
      <c r="AI100" s="28"/>
      <c r="AJ100" s="15" t="s">
        <v>389</v>
      </c>
      <c r="AK100" s="28"/>
      <c r="AL100" s="15" t="s">
        <v>460</v>
      </c>
      <c r="AM100" s="28"/>
      <c r="AN100" s="15" t="s">
        <v>149</v>
      </c>
      <c r="AO100" s="29"/>
    </row>
    <row r="101" spans="2:41" customFormat="1" ht="25.5" x14ac:dyDescent="0.2">
      <c r="B101" s="114" t="s">
        <v>524</v>
      </c>
      <c r="C101" s="22" t="s">
        <v>722</v>
      </c>
      <c r="D101" s="23">
        <v>2002</v>
      </c>
      <c r="E101" s="48" t="s">
        <v>1298</v>
      </c>
      <c r="F101" s="50" t="str">
        <f t="shared" si="8"/>
        <v>RankingPoint ValuesN/AN/ALightUnlimitedWeightedPre-determinedRatioAssignmentIndependentHierarchicalUnlimitedMeasurablePoint ValueDirect RatingFunctional</v>
      </c>
      <c r="G101" s="49">
        <f t="shared" si="7"/>
        <v>1</v>
      </c>
      <c r="H101" s="14" t="s">
        <v>118</v>
      </c>
      <c r="I101" s="28"/>
      <c r="J101" s="15" t="s">
        <v>578</v>
      </c>
      <c r="K101" s="28"/>
      <c r="L101" s="15" t="s">
        <v>96</v>
      </c>
      <c r="M101" s="28"/>
      <c r="N101" s="15" t="s">
        <v>96</v>
      </c>
      <c r="O101" s="28"/>
      <c r="P101" s="15" t="s">
        <v>312</v>
      </c>
      <c r="Q101" s="29"/>
      <c r="R101" s="14" t="s">
        <v>416</v>
      </c>
      <c r="S101" s="28"/>
      <c r="T101" s="15" t="s">
        <v>264</v>
      </c>
      <c r="U101" s="28"/>
      <c r="V101" s="15" t="s">
        <v>571</v>
      </c>
      <c r="W101" s="28"/>
      <c r="X101" s="15" t="s">
        <v>148</v>
      </c>
      <c r="Y101" s="28"/>
      <c r="Z101" s="15" t="s">
        <v>160</v>
      </c>
      <c r="AA101" s="28"/>
      <c r="AB101" s="15" t="s">
        <v>385</v>
      </c>
      <c r="AC101" s="28"/>
      <c r="AD101" s="15" t="s">
        <v>568</v>
      </c>
      <c r="AE101" s="28"/>
      <c r="AF101" s="14" t="s">
        <v>416</v>
      </c>
      <c r="AG101" s="28"/>
      <c r="AH101" s="15" t="s">
        <v>104</v>
      </c>
      <c r="AI101" s="28"/>
      <c r="AJ101" s="15" t="s">
        <v>1203</v>
      </c>
      <c r="AK101" s="28"/>
      <c r="AL101" s="15" t="s">
        <v>346</v>
      </c>
      <c r="AM101" s="28"/>
      <c r="AN101" s="15" t="s">
        <v>149</v>
      </c>
      <c r="AO101" s="29"/>
    </row>
    <row r="102" spans="2:41" customFormat="1" ht="25.5" x14ac:dyDescent="0.2">
      <c r="B102" s="114" t="s">
        <v>336</v>
      </c>
      <c r="C102" s="22" t="s">
        <v>780</v>
      </c>
      <c r="D102" s="23">
        <v>2011</v>
      </c>
      <c r="E102" s="48" t="s">
        <v>388</v>
      </c>
      <c r="F102" s="50" t="str">
        <f t="shared" si="8"/>
        <v>CriteriaPoint ValuesN/AN/AReasonable≤ 25WeightedSubjectiveRatioComparisonInteractingFlat onlyN/AAnyN/AN/AFunctional</v>
      </c>
      <c r="G102" s="49">
        <f t="shared" si="7"/>
        <v>1</v>
      </c>
      <c r="H102" s="14" t="s">
        <v>1028</v>
      </c>
      <c r="I102" s="28"/>
      <c r="J102" s="15" t="s">
        <v>578</v>
      </c>
      <c r="K102" s="28"/>
      <c r="L102" s="15" t="s">
        <v>96</v>
      </c>
      <c r="M102" s="28"/>
      <c r="N102" s="15" t="s">
        <v>96</v>
      </c>
      <c r="O102" s="28"/>
      <c r="P102" s="15" t="s">
        <v>329</v>
      </c>
      <c r="Q102" s="29"/>
      <c r="R102" s="14" t="s">
        <v>291</v>
      </c>
      <c r="S102" s="28"/>
      <c r="T102" s="15" t="s">
        <v>264</v>
      </c>
      <c r="U102" s="28"/>
      <c r="V102" s="15" t="s">
        <v>383</v>
      </c>
      <c r="W102" s="28"/>
      <c r="X102" s="15" t="s">
        <v>148</v>
      </c>
      <c r="Y102" s="28"/>
      <c r="Z102" s="15" t="s">
        <v>460</v>
      </c>
      <c r="AA102" s="28"/>
      <c r="AB102" s="15" t="s">
        <v>569</v>
      </c>
      <c r="AC102" s="28"/>
      <c r="AD102" s="15" t="s">
        <v>486</v>
      </c>
      <c r="AE102" s="28"/>
      <c r="AF102" s="14" t="s">
        <v>96</v>
      </c>
      <c r="AG102" s="28"/>
      <c r="AH102" s="15" t="s">
        <v>289</v>
      </c>
      <c r="AI102" s="28"/>
      <c r="AJ102" s="15" t="s">
        <v>96</v>
      </c>
      <c r="AK102" s="28"/>
      <c r="AL102" s="15" t="s">
        <v>96</v>
      </c>
      <c r="AM102" s="28"/>
      <c r="AN102" s="15" t="s">
        <v>149</v>
      </c>
      <c r="AO102" s="29"/>
    </row>
    <row r="103" spans="2:41" customFormat="1" ht="15.75" x14ac:dyDescent="0.2">
      <c r="B103" s="114" t="s">
        <v>529</v>
      </c>
      <c r="C103" s="22" t="s">
        <v>755</v>
      </c>
      <c r="D103" s="23">
        <v>1986</v>
      </c>
      <c r="E103" s="48" t="s">
        <v>530</v>
      </c>
      <c r="F103" s="50" t="str">
        <f t="shared" si="8"/>
        <v>CriteriaOrderPreference ModelCriteria InfluenceHeavy≤ 25WeightedSubjectiveOrderComparisonInteractingFlat onlyN/AAnyN/AN/AProgramming</v>
      </c>
      <c r="G103" s="49">
        <f t="shared" si="7"/>
        <v>1</v>
      </c>
      <c r="H103" s="14" t="s">
        <v>1028</v>
      </c>
      <c r="I103" s="28"/>
      <c r="J103" s="15" t="s">
        <v>389</v>
      </c>
      <c r="K103" s="28"/>
      <c r="L103" s="15" t="s">
        <v>424</v>
      </c>
      <c r="M103" s="28"/>
      <c r="N103" s="15" t="s">
        <v>425</v>
      </c>
      <c r="O103" s="28"/>
      <c r="P103" s="15" t="s">
        <v>313</v>
      </c>
      <c r="Q103" s="29"/>
      <c r="R103" s="14" t="s">
        <v>291</v>
      </c>
      <c r="S103" s="28"/>
      <c r="T103" s="15" t="s">
        <v>264</v>
      </c>
      <c r="U103" s="28"/>
      <c r="V103" s="15" t="s">
        <v>383</v>
      </c>
      <c r="W103" s="28"/>
      <c r="X103" s="15" t="s">
        <v>389</v>
      </c>
      <c r="Y103" s="28"/>
      <c r="Z103" s="15" t="s">
        <v>460</v>
      </c>
      <c r="AA103" s="28"/>
      <c r="AB103" s="15" t="s">
        <v>569</v>
      </c>
      <c r="AC103" s="28"/>
      <c r="AD103" s="15" t="s">
        <v>486</v>
      </c>
      <c r="AE103" s="28"/>
      <c r="AF103" s="14" t="s">
        <v>96</v>
      </c>
      <c r="AG103" s="28"/>
      <c r="AH103" s="15" t="s">
        <v>289</v>
      </c>
      <c r="AI103" s="28"/>
      <c r="AJ103" s="15" t="s">
        <v>96</v>
      </c>
      <c r="AK103" s="28"/>
      <c r="AL103" s="15" t="s">
        <v>96</v>
      </c>
      <c r="AM103" s="28"/>
      <c r="AN103" s="15" t="s">
        <v>515</v>
      </c>
      <c r="AO103" s="29"/>
    </row>
    <row r="104" spans="2:41" customFormat="1" ht="15.75" x14ac:dyDescent="0.2">
      <c r="B104" s="114" t="s">
        <v>465</v>
      </c>
      <c r="C104" s="22" t="s">
        <v>960</v>
      </c>
      <c r="D104" s="23">
        <v>2011</v>
      </c>
      <c r="E104" s="48" t="s">
        <v>589</v>
      </c>
      <c r="F104" s="50" t="str">
        <f t="shared" si="8"/>
        <v>CriteriaPoint ValuesPreference ModelN/AReasonableUnlimitedWeightedSubjectiveDistributionProbabilityIndependentFlat onlyN/AAnyN/AN/AFunctional</v>
      </c>
      <c r="G104" s="49">
        <f t="shared" si="7"/>
        <v>1</v>
      </c>
      <c r="H104" s="14" t="s">
        <v>1028</v>
      </c>
      <c r="I104" s="28"/>
      <c r="J104" s="15" t="s">
        <v>578</v>
      </c>
      <c r="K104" s="28"/>
      <c r="L104" s="15" t="s">
        <v>424</v>
      </c>
      <c r="M104" s="28"/>
      <c r="N104" s="15" t="s">
        <v>96</v>
      </c>
      <c r="O104" s="28"/>
      <c r="P104" s="15" t="s">
        <v>329</v>
      </c>
      <c r="Q104" s="29"/>
      <c r="R104" s="14" t="s">
        <v>416</v>
      </c>
      <c r="S104" s="28"/>
      <c r="T104" s="15" t="s">
        <v>264</v>
      </c>
      <c r="U104" s="28"/>
      <c r="V104" s="15" t="s">
        <v>383</v>
      </c>
      <c r="W104" s="28"/>
      <c r="X104" s="15" t="s">
        <v>462</v>
      </c>
      <c r="Y104" s="28"/>
      <c r="Z104" s="15" t="s">
        <v>577</v>
      </c>
      <c r="AA104" s="28"/>
      <c r="AB104" s="15" t="s">
        <v>385</v>
      </c>
      <c r="AC104" s="28"/>
      <c r="AD104" s="15" t="s">
        <v>486</v>
      </c>
      <c r="AE104" s="28"/>
      <c r="AF104" s="14" t="s">
        <v>96</v>
      </c>
      <c r="AG104" s="28"/>
      <c r="AH104" s="15" t="s">
        <v>289</v>
      </c>
      <c r="AI104" s="28"/>
      <c r="AJ104" s="15" t="s">
        <v>96</v>
      </c>
      <c r="AK104" s="28"/>
      <c r="AL104" s="15" t="s">
        <v>96</v>
      </c>
      <c r="AM104" s="28"/>
      <c r="AN104" s="15" t="s">
        <v>149</v>
      </c>
      <c r="AO104" s="29"/>
    </row>
    <row r="105" spans="2:41" customFormat="1" ht="15.75" x14ac:dyDescent="0.2">
      <c r="B105" s="114" t="s">
        <v>20</v>
      </c>
      <c r="C105" s="22" t="s">
        <v>756</v>
      </c>
      <c r="D105" s="23">
        <v>2006</v>
      </c>
      <c r="E105" s="48" t="s">
        <v>242</v>
      </c>
      <c r="F105" s="50" t="str">
        <f t="shared" si="8"/>
        <v>CriteriaPoint ValuesN/ACriteria InfluenceLight≤ 25WeightedSubjectiveRatioComparisonInteractingFlat onlyN/AAnyN/AN/AFunctional</v>
      </c>
      <c r="G105" s="49">
        <f t="shared" si="7"/>
        <v>2</v>
      </c>
      <c r="H105" s="14" t="s">
        <v>1028</v>
      </c>
      <c r="I105" s="28"/>
      <c r="J105" s="15" t="s">
        <v>578</v>
      </c>
      <c r="K105" s="28"/>
      <c r="L105" s="15" t="s">
        <v>96</v>
      </c>
      <c r="M105" s="28"/>
      <c r="N105" s="15" t="s">
        <v>425</v>
      </c>
      <c r="O105" s="28"/>
      <c r="P105" s="15" t="s">
        <v>312</v>
      </c>
      <c r="Q105" s="29"/>
      <c r="R105" s="14" t="s">
        <v>291</v>
      </c>
      <c r="S105" s="28"/>
      <c r="T105" s="15" t="s">
        <v>264</v>
      </c>
      <c r="U105" s="28"/>
      <c r="V105" s="15" t="s">
        <v>383</v>
      </c>
      <c r="W105" s="28"/>
      <c r="X105" s="15" t="s">
        <v>148</v>
      </c>
      <c r="Y105" s="28"/>
      <c r="Z105" s="15" t="s">
        <v>460</v>
      </c>
      <c r="AA105" s="28"/>
      <c r="AB105" s="15" t="s">
        <v>569</v>
      </c>
      <c r="AC105" s="28"/>
      <c r="AD105" s="15" t="s">
        <v>486</v>
      </c>
      <c r="AE105" s="28"/>
      <c r="AF105" s="14" t="s">
        <v>96</v>
      </c>
      <c r="AG105" s="28"/>
      <c r="AH105" s="15" t="s">
        <v>289</v>
      </c>
      <c r="AI105" s="28"/>
      <c r="AJ105" s="15" t="s">
        <v>96</v>
      </c>
      <c r="AK105" s="28"/>
      <c r="AL105" s="15" t="s">
        <v>96</v>
      </c>
      <c r="AM105" s="28"/>
      <c r="AN105" s="15" t="s">
        <v>149</v>
      </c>
      <c r="AO105" s="29"/>
    </row>
    <row r="106" spans="2:41" customFormat="1" ht="25.5" x14ac:dyDescent="0.2">
      <c r="B106" s="114" t="s">
        <v>370</v>
      </c>
      <c r="C106" s="22" t="s">
        <v>1346</v>
      </c>
      <c r="D106" s="23">
        <v>2015</v>
      </c>
      <c r="E106" s="48" t="s">
        <v>491</v>
      </c>
      <c r="F106" s="50" t="str">
        <f t="shared" si="8"/>
        <v>RankingPoint ValuesN/AN/ALight≤ 25WeightedSubjectiveOrderComparisonIndependentFlat only≤ 25MeasurableRatioComparisonFunctional</v>
      </c>
      <c r="G106" s="49">
        <f t="shared" si="7"/>
        <v>1</v>
      </c>
      <c r="H106" s="14" t="s">
        <v>118</v>
      </c>
      <c r="I106" s="28"/>
      <c r="J106" s="15" t="s">
        <v>578</v>
      </c>
      <c r="K106" s="28"/>
      <c r="L106" s="15" t="s">
        <v>96</v>
      </c>
      <c r="M106" s="28"/>
      <c r="N106" s="15" t="s">
        <v>96</v>
      </c>
      <c r="O106" s="28"/>
      <c r="P106" s="15" t="s">
        <v>312</v>
      </c>
      <c r="Q106" s="29"/>
      <c r="R106" s="14" t="s">
        <v>291</v>
      </c>
      <c r="S106" s="28"/>
      <c r="T106" s="15" t="s">
        <v>264</v>
      </c>
      <c r="U106" s="28"/>
      <c r="V106" s="15" t="s">
        <v>383</v>
      </c>
      <c r="W106" s="28"/>
      <c r="X106" s="15" t="s">
        <v>389</v>
      </c>
      <c r="Y106" s="28"/>
      <c r="Z106" s="15" t="s">
        <v>460</v>
      </c>
      <c r="AA106" s="28"/>
      <c r="AB106" s="15" t="s">
        <v>385</v>
      </c>
      <c r="AC106" s="28"/>
      <c r="AD106" s="15" t="s">
        <v>486</v>
      </c>
      <c r="AE106" s="28"/>
      <c r="AF106" s="14" t="s">
        <v>291</v>
      </c>
      <c r="AG106" s="28"/>
      <c r="AH106" s="15" t="s">
        <v>104</v>
      </c>
      <c r="AI106" s="28"/>
      <c r="AJ106" s="15" t="s">
        <v>148</v>
      </c>
      <c r="AK106" s="28"/>
      <c r="AL106" s="15" t="s">
        <v>460</v>
      </c>
      <c r="AM106" s="28"/>
      <c r="AN106" s="15" t="s">
        <v>149</v>
      </c>
      <c r="AO106" s="29"/>
    </row>
    <row r="107" spans="2:41" customFormat="1" ht="31.5" x14ac:dyDescent="0.2">
      <c r="B107" s="114" t="s">
        <v>368</v>
      </c>
      <c r="C107" s="22" t="s">
        <v>753</v>
      </c>
      <c r="D107" s="23">
        <v>2019</v>
      </c>
      <c r="E107" s="48" t="s">
        <v>382</v>
      </c>
      <c r="F107" s="50" t="str">
        <f t="shared" si="8"/>
        <v>RankingOrderPreference ModelOption RatingsReasonable≤ 25WeightedPre-determinedOrderAssignmentInteractingFlat onlyUnlimitedMeasurablePoint ValueDirect RatingProgramming</v>
      </c>
      <c r="G107" s="49">
        <f t="shared" si="7"/>
        <v>1</v>
      </c>
      <c r="H107" s="14" t="s">
        <v>118</v>
      </c>
      <c r="I107" s="28"/>
      <c r="J107" s="15" t="s">
        <v>389</v>
      </c>
      <c r="K107" s="28"/>
      <c r="L107" s="15" t="s">
        <v>424</v>
      </c>
      <c r="M107" s="28"/>
      <c r="N107" s="15" t="s">
        <v>1054</v>
      </c>
      <c r="O107" s="28"/>
      <c r="P107" s="15" t="s">
        <v>329</v>
      </c>
      <c r="Q107" s="29"/>
      <c r="R107" s="14" t="s">
        <v>291</v>
      </c>
      <c r="S107" s="28"/>
      <c r="T107" s="15" t="s">
        <v>264</v>
      </c>
      <c r="U107" s="28"/>
      <c r="V107" s="15" t="s">
        <v>571</v>
      </c>
      <c r="W107" s="28"/>
      <c r="X107" s="15" t="s">
        <v>389</v>
      </c>
      <c r="Y107" s="28"/>
      <c r="Z107" s="15" t="s">
        <v>160</v>
      </c>
      <c r="AA107" s="28"/>
      <c r="AB107" s="15" t="s">
        <v>569</v>
      </c>
      <c r="AC107" s="28"/>
      <c r="AD107" s="15" t="s">
        <v>486</v>
      </c>
      <c r="AE107" s="28"/>
      <c r="AF107" s="14" t="s">
        <v>416</v>
      </c>
      <c r="AG107" s="28"/>
      <c r="AH107" s="15" t="s">
        <v>104</v>
      </c>
      <c r="AI107" s="28"/>
      <c r="AJ107" s="15" t="s">
        <v>1203</v>
      </c>
      <c r="AK107" s="28"/>
      <c r="AL107" s="15" t="s">
        <v>346</v>
      </c>
      <c r="AM107" s="28"/>
      <c r="AN107" s="15" t="s">
        <v>515</v>
      </c>
      <c r="AO107" s="29"/>
    </row>
    <row r="108" spans="2:41" customFormat="1" ht="38.25" x14ac:dyDescent="0.2">
      <c r="B108" s="114" t="s">
        <v>125</v>
      </c>
      <c r="C108" s="22" t="s">
        <v>760</v>
      </c>
      <c r="D108" s="23">
        <v>1949</v>
      </c>
      <c r="E108" s="48" t="s">
        <v>497</v>
      </c>
      <c r="F108" s="50" t="str">
        <f t="shared" si="8"/>
        <v>RankingOrderN/ABothLightUnlimitedWeightedPre-determinedRatioAssignmentIndependentHierarchicalUnlimitedNominalPoint ValueDirect RatingFunctional</v>
      </c>
      <c r="G108" s="49">
        <f t="shared" si="7"/>
        <v>1</v>
      </c>
      <c r="H108" s="14" t="s">
        <v>118</v>
      </c>
      <c r="I108" s="28"/>
      <c r="J108" s="15" t="s">
        <v>389</v>
      </c>
      <c r="K108" s="28"/>
      <c r="L108" s="15" t="s">
        <v>96</v>
      </c>
      <c r="M108" s="28"/>
      <c r="N108" s="15" t="s">
        <v>294</v>
      </c>
      <c r="O108" s="28"/>
      <c r="P108" s="15" t="s">
        <v>312</v>
      </c>
      <c r="Q108" s="29"/>
      <c r="R108" s="14" t="s">
        <v>416</v>
      </c>
      <c r="S108" s="28"/>
      <c r="T108" s="15" t="s">
        <v>264</v>
      </c>
      <c r="U108" s="28"/>
      <c r="V108" s="15" t="s">
        <v>571</v>
      </c>
      <c r="W108" s="28"/>
      <c r="X108" s="15" t="s">
        <v>148</v>
      </c>
      <c r="Y108" s="28"/>
      <c r="Z108" s="15" t="s">
        <v>160</v>
      </c>
      <c r="AA108" s="28"/>
      <c r="AB108" s="15" t="s">
        <v>385</v>
      </c>
      <c r="AC108" s="28"/>
      <c r="AD108" s="15" t="s">
        <v>568</v>
      </c>
      <c r="AE108" s="28"/>
      <c r="AF108" s="14" t="s">
        <v>416</v>
      </c>
      <c r="AG108" s="28"/>
      <c r="AH108" s="15" t="s">
        <v>150</v>
      </c>
      <c r="AI108" s="28"/>
      <c r="AJ108" s="15" t="s">
        <v>1203</v>
      </c>
      <c r="AK108" s="28"/>
      <c r="AL108" s="15" t="s">
        <v>346</v>
      </c>
      <c r="AM108" s="28"/>
      <c r="AN108" s="15" t="s">
        <v>149</v>
      </c>
      <c r="AO108" s="29"/>
    </row>
    <row r="109" spans="2:41" customFormat="1" ht="15.75" x14ac:dyDescent="0.2">
      <c r="B109" s="114" t="s">
        <v>186</v>
      </c>
      <c r="C109" s="22" t="s">
        <v>764</v>
      </c>
      <c r="D109" s="23">
        <v>1989</v>
      </c>
      <c r="E109" s="48" t="s">
        <v>327</v>
      </c>
      <c r="F109" s="50" t="str">
        <f t="shared" si="8"/>
        <v>RankingPoint ValuesBothN/AReasonable≤ 25WeightedSubjectivePoint ValueAssignmentIndependentFlat only≤ 25MeasurableRatioComparisonFunctional</v>
      </c>
      <c r="G109" s="49">
        <f t="shared" si="7"/>
        <v>1</v>
      </c>
      <c r="H109" s="14" t="s">
        <v>118</v>
      </c>
      <c r="I109" s="28"/>
      <c r="J109" s="15" t="s">
        <v>578</v>
      </c>
      <c r="K109" s="28"/>
      <c r="L109" s="15" t="s">
        <v>294</v>
      </c>
      <c r="M109" s="28"/>
      <c r="N109" s="15" t="s">
        <v>96</v>
      </c>
      <c r="O109" s="28"/>
      <c r="P109" s="15" t="s">
        <v>329</v>
      </c>
      <c r="Q109" s="29"/>
      <c r="R109" s="14" t="s">
        <v>291</v>
      </c>
      <c r="S109" s="28"/>
      <c r="T109" s="15" t="s">
        <v>264</v>
      </c>
      <c r="U109" s="28"/>
      <c r="V109" s="15" t="s">
        <v>383</v>
      </c>
      <c r="W109" s="28"/>
      <c r="X109" s="15" t="s">
        <v>1203</v>
      </c>
      <c r="Y109" s="28"/>
      <c r="Z109" s="15" t="s">
        <v>160</v>
      </c>
      <c r="AA109" s="28"/>
      <c r="AB109" s="15" t="s">
        <v>385</v>
      </c>
      <c r="AC109" s="28"/>
      <c r="AD109" s="15" t="s">
        <v>486</v>
      </c>
      <c r="AE109" s="28"/>
      <c r="AF109" s="14" t="s">
        <v>291</v>
      </c>
      <c r="AG109" s="28"/>
      <c r="AH109" s="15" t="s">
        <v>104</v>
      </c>
      <c r="AI109" s="28"/>
      <c r="AJ109" s="15" t="s">
        <v>148</v>
      </c>
      <c r="AK109" s="28"/>
      <c r="AL109" s="15" t="s">
        <v>460</v>
      </c>
      <c r="AM109" s="28"/>
      <c r="AN109" s="15" t="s">
        <v>149</v>
      </c>
      <c r="AO109" s="29"/>
    </row>
    <row r="110" spans="2:41" customFormat="1" ht="38.25" x14ac:dyDescent="0.2">
      <c r="B110" s="114" t="s">
        <v>374</v>
      </c>
      <c r="C110" s="22" t="s">
        <v>926</v>
      </c>
      <c r="D110" s="23">
        <v>2011</v>
      </c>
      <c r="E110" s="48" t="s">
        <v>500</v>
      </c>
      <c r="F110" s="50" t="str">
        <f t="shared" si="8"/>
        <v>RankingPoint ValuesN/AN/ALightUnlimitedEquivalentN/AN/AN/AIndependentFlat onlyUnlimitedAnyOrderComparisonFunctional</v>
      </c>
      <c r="G110" s="49">
        <f t="shared" si="7"/>
        <v>1</v>
      </c>
      <c r="H110" s="14" t="s">
        <v>118</v>
      </c>
      <c r="I110" s="28"/>
      <c r="J110" s="15" t="s">
        <v>578</v>
      </c>
      <c r="K110" s="28"/>
      <c r="L110" s="15" t="s">
        <v>96</v>
      </c>
      <c r="M110" s="28"/>
      <c r="N110" s="15" t="s">
        <v>96</v>
      </c>
      <c r="O110" s="28"/>
      <c r="P110" s="15" t="s">
        <v>312</v>
      </c>
      <c r="Q110" s="29"/>
      <c r="R110" s="14" t="s">
        <v>416</v>
      </c>
      <c r="S110" s="28"/>
      <c r="T110" s="15" t="s">
        <v>265</v>
      </c>
      <c r="U110" s="28"/>
      <c r="V110" s="15" t="s">
        <v>96</v>
      </c>
      <c r="W110" s="28"/>
      <c r="X110" s="15" t="s">
        <v>96</v>
      </c>
      <c r="Y110" s="28"/>
      <c r="Z110" s="15" t="s">
        <v>96</v>
      </c>
      <c r="AA110" s="28"/>
      <c r="AB110" s="15" t="s">
        <v>385</v>
      </c>
      <c r="AC110" s="28"/>
      <c r="AD110" s="15" t="s">
        <v>486</v>
      </c>
      <c r="AE110" s="28"/>
      <c r="AF110" s="14" t="s">
        <v>416</v>
      </c>
      <c r="AG110" s="28"/>
      <c r="AH110" s="15" t="s">
        <v>289</v>
      </c>
      <c r="AI110" s="28"/>
      <c r="AJ110" s="15" t="s">
        <v>389</v>
      </c>
      <c r="AK110" s="28"/>
      <c r="AL110" s="15" t="s">
        <v>460</v>
      </c>
      <c r="AM110" s="28"/>
      <c r="AN110" s="15" t="s">
        <v>149</v>
      </c>
      <c r="AO110" s="29"/>
    </row>
    <row r="111" spans="2:41" customFormat="1" ht="15.75" x14ac:dyDescent="0.2">
      <c r="B111" s="114" t="s">
        <v>375</v>
      </c>
      <c r="C111" s="22" t="s">
        <v>762</v>
      </c>
      <c r="D111" s="23">
        <v>2018</v>
      </c>
      <c r="E111" s="48" t="s">
        <v>496</v>
      </c>
      <c r="F111" s="50" t="str">
        <f t="shared" si="8"/>
        <v>CriteriaPoint ValuesN/AN/AReasonableUnlimitedWeightedSubjectiveRatioComparisonIndependentFlat onlyN/AAnyN/AN/AProgramming</v>
      </c>
      <c r="G111" s="49">
        <f t="shared" si="7"/>
        <v>1</v>
      </c>
      <c r="H111" s="14" t="s">
        <v>1028</v>
      </c>
      <c r="I111" s="28"/>
      <c r="J111" s="15" t="s">
        <v>578</v>
      </c>
      <c r="K111" s="28"/>
      <c r="L111" s="15" t="s">
        <v>96</v>
      </c>
      <c r="M111" s="28"/>
      <c r="N111" s="15" t="s">
        <v>96</v>
      </c>
      <c r="O111" s="28"/>
      <c r="P111" s="15" t="s">
        <v>329</v>
      </c>
      <c r="Q111" s="29"/>
      <c r="R111" s="14" t="s">
        <v>416</v>
      </c>
      <c r="S111" s="28"/>
      <c r="T111" s="15" t="s">
        <v>264</v>
      </c>
      <c r="U111" s="28"/>
      <c r="V111" s="15" t="s">
        <v>383</v>
      </c>
      <c r="W111" s="28"/>
      <c r="X111" s="15" t="s">
        <v>148</v>
      </c>
      <c r="Y111" s="28"/>
      <c r="Z111" s="15" t="s">
        <v>460</v>
      </c>
      <c r="AA111" s="28"/>
      <c r="AB111" s="15" t="s">
        <v>385</v>
      </c>
      <c r="AC111" s="28"/>
      <c r="AD111" s="15" t="s">
        <v>486</v>
      </c>
      <c r="AE111" s="28"/>
      <c r="AF111" s="14" t="s">
        <v>96</v>
      </c>
      <c r="AG111" s="28"/>
      <c r="AH111" s="15" t="s">
        <v>289</v>
      </c>
      <c r="AI111" s="28"/>
      <c r="AJ111" s="15" t="s">
        <v>96</v>
      </c>
      <c r="AK111" s="28"/>
      <c r="AL111" s="15" t="s">
        <v>96</v>
      </c>
      <c r="AM111" s="28"/>
      <c r="AN111" s="15" t="s">
        <v>515</v>
      </c>
      <c r="AO111" s="29"/>
    </row>
    <row r="112" spans="2:41" customFormat="1" ht="25.5" x14ac:dyDescent="0.2">
      <c r="B112" s="114" t="s">
        <v>278</v>
      </c>
      <c r="C112" s="22" t="s">
        <v>763</v>
      </c>
      <c r="D112" s="23">
        <v>2008</v>
      </c>
      <c r="E112" s="48" t="s">
        <v>386</v>
      </c>
      <c r="F112" s="50" t="str">
        <f t="shared" si="8"/>
        <v>RankingIntervalsBothN/AHeavyUnlimitedWeightedPre-determinedIntervalAssignmentIndependentFlat onlyUnlimitedMeasurableIntervalDirect RatingProgramming</v>
      </c>
      <c r="G112" s="49">
        <f t="shared" si="7"/>
        <v>1</v>
      </c>
      <c r="H112" s="14" t="s">
        <v>118</v>
      </c>
      <c r="I112" s="28"/>
      <c r="J112" s="15" t="s">
        <v>434</v>
      </c>
      <c r="K112" s="28"/>
      <c r="L112" s="15" t="s">
        <v>294</v>
      </c>
      <c r="M112" s="28"/>
      <c r="N112" s="15" t="s">
        <v>96</v>
      </c>
      <c r="O112" s="28"/>
      <c r="P112" s="15" t="s">
        <v>313</v>
      </c>
      <c r="Q112" s="29"/>
      <c r="R112" s="14" t="s">
        <v>416</v>
      </c>
      <c r="S112" s="28"/>
      <c r="T112" s="15" t="s">
        <v>264</v>
      </c>
      <c r="U112" s="28"/>
      <c r="V112" s="15" t="s">
        <v>571</v>
      </c>
      <c r="W112" s="28"/>
      <c r="X112" s="15" t="s">
        <v>461</v>
      </c>
      <c r="Y112" s="28"/>
      <c r="Z112" s="15" t="s">
        <v>160</v>
      </c>
      <c r="AA112" s="28"/>
      <c r="AB112" s="15" t="s">
        <v>385</v>
      </c>
      <c r="AC112" s="28"/>
      <c r="AD112" s="15" t="s">
        <v>486</v>
      </c>
      <c r="AE112" s="28"/>
      <c r="AF112" s="14" t="s">
        <v>416</v>
      </c>
      <c r="AG112" s="28"/>
      <c r="AH112" s="15" t="s">
        <v>104</v>
      </c>
      <c r="AI112" s="28"/>
      <c r="AJ112" s="15" t="s">
        <v>461</v>
      </c>
      <c r="AK112" s="28"/>
      <c r="AL112" s="15" t="s">
        <v>346</v>
      </c>
      <c r="AM112" s="28"/>
      <c r="AN112" s="15" t="s">
        <v>515</v>
      </c>
      <c r="AO112" s="29"/>
    </row>
    <row r="113" spans="2:41" customFormat="1" ht="31.5" x14ac:dyDescent="0.2">
      <c r="B113" s="114" t="s">
        <v>44</v>
      </c>
      <c r="C113" s="22" t="s">
        <v>765</v>
      </c>
      <c r="D113" s="23">
        <v>2009</v>
      </c>
      <c r="E113" s="48" t="s">
        <v>492</v>
      </c>
      <c r="F113" s="50" t="str">
        <f t="shared" si="8"/>
        <v>RankingPoint ValuesN/AOption RatingsHeavy≤ 25WeightedPre-determinedPoint ValueAssignmentIndependentFlat onlyUnlimitedMeasurablePoint ValueDirect RatingSeparation</v>
      </c>
      <c r="G113" s="49">
        <f t="shared" si="7"/>
        <v>1</v>
      </c>
      <c r="H113" s="14" t="s">
        <v>118</v>
      </c>
      <c r="I113" s="28"/>
      <c r="J113" s="15" t="s">
        <v>578</v>
      </c>
      <c r="K113" s="28"/>
      <c r="L113" s="15" t="s">
        <v>96</v>
      </c>
      <c r="M113" s="28"/>
      <c r="N113" s="15" t="s">
        <v>1054</v>
      </c>
      <c r="O113" s="28"/>
      <c r="P113" s="15" t="s">
        <v>313</v>
      </c>
      <c r="Q113" s="29"/>
      <c r="R113" s="14" t="s">
        <v>291</v>
      </c>
      <c r="S113" s="28"/>
      <c r="T113" s="15" t="s">
        <v>264</v>
      </c>
      <c r="U113" s="28"/>
      <c r="V113" s="15" t="s">
        <v>571</v>
      </c>
      <c r="W113" s="28"/>
      <c r="X113" s="15" t="s">
        <v>1203</v>
      </c>
      <c r="Y113" s="28"/>
      <c r="Z113" s="15" t="s">
        <v>160</v>
      </c>
      <c r="AA113" s="28"/>
      <c r="AB113" s="15" t="s">
        <v>385</v>
      </c>
      <c r="AC113" s="28"/>
      <c r="AD113" s="15" t="s">
        <v>486</v>
      </c>
      <c r="AE113" s="28"/>
      <c r="AF113" s="14" t="s">
        <v>416</v>
      </c>
      <c r="AG113" s="28"/>
      <c r="AH113" s="15" t="s">
        <v>104</v>
      </c>
      <c r="AI113" s="28"/>
      <c r="AJ113" s="15" t="s">
        <v>1203</v>
      </c>
      <c r="AK113" s="28"/>
      <c r="AL113" s="15" t="s">
        <v>346</v>
      </c>
      <c r="AM113" s="28"/>
      <c r="AN113" s="15" t="s">
        <v>516</v>
      </c>
      <c r="AO113" s="29"/>
    </row>
    <row r="114" spans="2:41" customFormat="1" ht="15.75" x14ac:dyDescent="0.2">
      <c r="B114" s="114" t="s">
        <v>194</v>
      </c>
      <c r="C114" s="22" t="s">
        <v>766</v>
      </c>
      <c r="D114" s="23">
        <v>1994</v>
      </c>
      <c r="E114" s="48" t="s">
        <v>243</v>
      </c>
      <c r="F114" s="50" t="str">
        <f t="shared" si="8"/>
        <v>FormulationMixedBothN/AReasonableUnlimitedWeightedSubjectiveDistributionAssignmentInteractingHierarchicalUnlimitedAnyDistributionDirect RatingN/A</v>
      </c>
      <c r="G114" s="49">
        <f t="shared" si="7"/>
        <v>1</v>
      </c>
      <c r="H114" s="14" t="s">
        <v>1029</v>
      </c>
      <c r="I114" s="28"/>
      <c r="J114" s="15" t="s">
        <v>57</v>
      </c>
      <c r="K114" s="28"/>
      <c r="L114" s="15" t="s">
        <v>294</v>
      </c>
      <c r="M114" s="28"/>
      <c r="N114" s="15" t="s">
        <v>96</v>
      </c>
      <c r="O114" s="28"/>
      <c r="P114" s="15" t="s">
        <v>329</v>
      </c>
      <c r="Q114" s="29"/>
      <c r="R114" s="14" t="s">
        <v>416</v>
      </c>
      <c r="S114" s="28"/>
      <c r="T114" s="15" t="s">
        <v>264</v>
      </c>
      <c r="U114" s="28"/>
      <c r="V114" s="15" t="s">
        <v>383</v>
      </c>
      <c r="W114" s="28"/>
      <c r="X114" s="15" t="s">
        <v>462</v>
      </c>
      <c r="Y114" s="28"/>
      <c r="Z114" s="15" t="s">
        <v>160</v>
      </c>
      <c r="AA114" s="28"/>
      <c r="AB114" s="15" t="s">
        <v>569</v>
      </c>
      <c r="AC114" s="28"/>
      <c r="AD114" s="15" t="s">
        <v>568</v>
      </c>
      <c r="AE114" s="28"/>
      <c r="AF114" s="14" t="s">
        <v>416</v>
      </c>
      <c r="AG114" s="28"/>
      <c r="AH114" s="15" t="s">
        <v>289</v>
      </c>
      <c r="AI114" s="28"/>
      <c r="AJ114" s="15" t="s">
        <v>462</v>
      </c>
      <c r="AK114" s="28"/>
      <c r="AL114" s="15" t="s">
        <v>346</v>
      </c>
      <c r="AM114" s="28"/>
      <c r="AN114" s="15" t="s">
        <v>96</v>
      </c>
      <c r="AO114" s="29"/>
    </row>
    <row r="115" spans="2:41" customFormat="1" ht="25.5" x14ac:dyDescent="0.2">
      <c r="B115" s="114" t="s">
        <v>519</v>
      </c>
      <c r="C115" s="22" t="s">
        <v>767</v>
      </c>
      <c r="D115" s="23">
        <v>1997</v>
      </c>
      <c r="E115" s="48" t="s">
        <v>545</v>
      </c>
      <c r="F115" s="50" t="str">
        <f t="shared" si="8"/>
        <v>RankingPoint ValuesOption RatingsN/AHeavy≤ 25EquivalentN/AN/AN/AInteractingFlat onlyUnlimitedAbstractOrderComparisonProgramming</v>
      </c>
      <c r="G115" s="49">
        <f t="shared" si="7"/>
        <v>1</v>
      </c>
      <c r="H115" s="14" t="s">
        <v>118</v>
      </c>
      <c r="I115" s="28"/>
      <c r="J115" s="15" t="s">
        <v>578</v>
      </c>
      <c r="K115" s="28"/>
      <c r="L115" s="15" t="s">
        <v>1054</v>
      </c>
      <c r="M115" s="28"/>
      <c r="N115" s="15" t="s">
        <v>96</v>
      </c>
      <c r="O115" s="28"/>
      <c r="P115" s="15" t="s">
        <v>313</v>
      </c>
      <c r="Q115" s="29"/>
      <c r="R115" s="14" t="s">
        <v>291</v>
      </c>
      <c r="S115" s="28"/>
      <c r="T115" s="15" t="s">
        <v>265</v>
      </c>
      <c r="U115" s="28"/>
      <c r="V115" s="15" t="s">
        <v>96</v>
      </c>
      <c r="W115" s="28"/>
      <c r="X115" s="15" t="s">
        <v>96</v>
      </c>
      <c r="Y115" s="28"/>
      <c r="Z115" s="15" t="s">
        <v>96</v>
      </c>
      <c r="AA115" s="28"/>
      <c r="AB115" s="15" t="s">
        <v>569</v>
      </c>
      <c r="AC115" s="28"/>
      <c r="AD115" s="15" t="s">
        <v>486</v>
      </c>
      <c r="AE115" s="28"/>
      <c r="AF115" s="14" t="s">
        <v>416</v>
      </c>
      <c r="AG115" s="28"/>
      <c r="AH115" s="15" t="s">
        <v>576</v>
      </c>
      <c r="AI115" s="28"/>
      <c r="AJ115" s="15" t="s">
        <v>389</v>
      </c>
      <c r="AK115" s="28"/>
      <c r="AL115" s="15" t="s">
        <v>460</v>
      </c>
      <c r="AM115" s="28"/>
      <c r="AN115" s="15" t="s">
        <v>515</v>
      </c>
      <c r="AO115" s="29"/>
    </row>
    <row r="116" spans="2:41" customFormat="1" ht="25.5" x14ac:dyDescent="0.2">
      <c r="B116" s="114" t="s">
        <v>548</v>
      </c>
      <c r="C116" s="22" t="s">
        <v>768</v>
      </c>
      <c r="D116" s="23">
        <v>1998</v>
      </c>
      <c r="E116" s="48" t="s">
        <v>583</v>
      </c>
      <c r="F116" s="50" t="str">
        <f t="shared" si="8"/>
        <v>RankingPoint ValuesOption RatingsN/ALight≤ 25WeightedSubjectivePoint ValueComparisonIndependentHierarchicalUnlimitedMeasurablePoint ValueReferenceSeparation</v>
      </c>
      <c r="G116" s="49">
        <f t="shared" si="7"/>
        <v>1</v>
      </c>
      <c r="H116" s="14" t="s">
        <v>118</v>
      </c>
      <c r="I116" s="28"/>
      <c r="J116" s="15" t="s">
        <v>578</v>
      </c>
      <c r="K116" s="28"/>
      <c r="L116" s="15" t="s">
        <v>1054</v>
      </c>
      <c r="M116" s="28"/>
      <c r="N116" s="15" t="s">
        <v>96</v>
      </c>
      <c r="O116" s="28"/>
      <c r="P116" s="15" t="s">
        <v>312</v>
      </c>
      <c r="Q116" s="29"/>
      <c r="R116" s="14" t="s">
        <v>291</v>
      </c>
      <c r="S116" s="28"/>
      <c r="T116" s="15" t="s">
        <v>264</v>
      </c>
      <c r="U116" s="28"/>
      <c r="V116" s="15" t="s">
        <v>383</v>
      </c>
      <c r="W116" s="28"/>
      <c r="X116" s="15" t="s">
        <v>1203</v>
      </c>
      <c r="Y116" s="28"/>
      <c r="Z116" s="15" t="s">
        <v>460</v>
      </c>
      <c r="AA116" s="28"/>
      <c r="AB116" s="15" t="s">
        <v>385</v>
      </c>
      <c r="AC116" s="28"/>
      <c r="AD116" s="15" t="s">
        <v>568</v>
      </c>
      <c r="AE116" s="28"/>
      <c r="AF116" s="14" t="s">
        <v>416</v>
      </c>
      <c r="AG116" s="28"/>
      <c r="AH116" s="15" t="s">
        <v>104</v>
      </c>
      <c r="AI116" s="28"/>
      <c r="AJ116" s="15" t="s">
        <v>1203</v>
      </c>
      <c r="AK116" s="28"/>
      <c r="AL116" s="15" t="s">
        <v>161</v>
      </c>
      <c r="AM116" s="28"/>
      <c r="AN116" s="15" t="s">
        <v>516</v>
      </c>
      <c r="AO116" s="29"/>
    </row>
    <row r="117" spans="2:41" customFormat="1" ht="31.5" x14ac:dyDescent="0.2">
      <c r="B117" s="114" t="s">
        <v>16</v>
      </c>
      <c r="C117" s="22" t="s">
        <v>769</v>
      </c>
      <c r="D117" s="23">
        <v>2009</v>
      </c>
      <c r="E117" s="48" t="s">
        <v>328</v>
      </c>
      <c r="F117" s="50" t="str">
        <f t="shared" si="8"/>
        <v>RankingPoint ValuesN/AOption RatingsHeavyUnlimitedWeightedSubjectiveOrderComparisonIndependentFlat only≤ 25MeasurableOrderComparisonProgramming</v>
      </c>
      <c r="G117" s="49">
        <f t="shared" si="7"/>
        <v>1</v>
      </c>
      <c r="H117" s="14" t="s">
        <v>118</v>
      </c>
      <c r="I117" s="28"/>
      <c r="J117" s="15" t="s">
        <v>578</v>
      </c>
      <c r="K117" s="28"/>
      <c r="L117" s="15" t="s">
        <v>96</v>
      </c>
      <c r="M117" s="28"/>
      <c r="N117" s="15" t="s">
        <v>1054</v>
      </c>
      <c r="O117" s="28"/>
      <c r="P117" s="15" t="s">
        <v>313</v>
      </c>
      <c r="Q117" s="29"/>
      <c r="R117" s="14" t="s">
        <v>416</v>
      </c>
      <c r="S117" s="28"/>
      <c r="T117" s="15" t="s">
        <v>264</v>
      </c>
      <c r="U117" s="28"/>
      <c r="V117" s="15" t="s">
        <v>383</v>
      </c>
      <c r="W117" s="28"/>
      <c r="X117" s="15" t="s">
        <v>389</v>
      </c>
      <c r="Y117" s="28"/>
      <c r="Z117" s="15" t="s">
        <v>460</v>
      </c>
      <c r="AA117" s="28"/>
      <c r="AB117" s="15" t="s">
        <v>385</v>
      </c>
      <c r="AC117" s="28"/>
      <c r="AD117" s="15" t="s">
        <v>486</v>
      </c>
      <c r="AE117" s="28"/>
      <c r="AF117" s="14" t="s">
        <v>291</v>
      </c>
      <c r="AG117" s="28"/>
      <c r="AH117" s="15" t="s">
        <v>104</v>
      </c>
      <c r="AI117" s="28"/>
      <c r="AJ117" s="15" t="s">
        <v>389</v>
      </c>
      <c r="AK117" s="28"/>
      <c r="AL117" s="15" t="s">
        <v>460</v>
      </c>
      <c r="AM117" s="28"/>
      <c r="AN117" s="15" t="s">
        <v>515</v>
      </c>
      <c r="AO117" s="29"/>
    </row>
    <row r="118" spans="2:41" customFormat="1" ht="25.5" x14ac:dyDescent="0.2">
      <c r="B118" s="114" t="s">
        <v>58</v>
      </c>
      <c r="C118" s="22" t="s">
        <v>770</v>
      </c>
      <c r="D118" s="23">
        <v>2007</v>
      </c>
      <c r="E118" s="48" t="s">
        <v>330</v>
      </c>
      <c r="F118" s="50" t="str">
        <f t="shared" si="8"/>
        <v>RankingPoint ValuesN/AN/AReasonable≤ 25WeightedSubjectiveRatioComparisonIndependentFlat onlyUnlimitedMeasurablePoint ValueDirect RatingFunctional</v>
      </c>
      <c r="G118" s="49">
        <f t="shared" si="7"/>
        <v>1</v>
      </c>
      <c r="H118" s="14" t="s">
        <v>118</v>
      </c>
      <c r="I118" s="28"/>
      <c r="J118" s="15" t="s">
        <v>578</v>
      </c>
      <c r="K118" s="28"/>
      <c r="L118" s="15" t="s">
        <v>96</v>
      </c>
      <c r="M118" s="28"/>
      <c r="N118" s="15" t="s">
        <v>96</v>
      </c>
      <c r="O118" s="28"/>
      <c r="P118" s="15" t="s">
        <v>329</v>
      </c>
      <c r="Q118" s="29"/>
      <c r="R118" s="14" t="s">
        <v>291</v>
      </c>
      <c r="S118" s="28"/>
      <c r="T118" s="15" t="s">
        <v>264</v>
      </c>
      <c r="U118" s="28"/>
      <c r="V118" s="15" t="s">
        <v>383</v>
      </c>
      <c r="W118" s="28"/>
      <c r="X118" s="15" t="s">
        <v>148</v>
      </c>
      <c r="Y118" s="28"/>
      <c r="Z118" s="15" t="s">
        <v>460</v>
      </c>
      <c r="AA118" s="28"/>
      <c r="AB118" s="15" t="s">
        <v>385</v>
      </c>
      <c r="AC118" s="28"/>
      <c r="AD118" s="15" t="s">
        <v>486</v>
      </c>
      <c r="AE118" s="28"/>
      <c r="AF118" s="14" t="s">
        <v>416</v>
      </c>
      <c r="AG118" s="28"/>
      <c r="AH118" s="15" t="s">
        <v>104</v>
      </c>
      <c r="AI118" s="28"/>
      <c r="AJ118" s="15" t="s">
        <v>1203</v>
      </c>
      <c r="AK118" s="28"/>
      <c r="AL118" s="15" t="s">
        <v>346</v>
      </c>
      <c r="AM118" s="28"/>
      <c r="AN118" s="15" t="s">
        <v>149</v>
      </c>
      <c r="AO118" s="29"/>
    </row>
    <row r="119" spans="2:41" customFormat="1" ht="15.75" x14ac:dyDescent="0.2">
      <c r="B119" s="114" t="s">
        <v>120</v>
      </c>
      <c r="C119" s="22" t="s">
        <v>771</v>
      </c>
      <c r="D119" s="23">
        <v>1981</v>
      </c>
      <c r="E119" s="48" t="s">
        <v>331</v>
      </c>
      <c r="F119" s="50" t="str">
        <f t="shared" si="8"/>
        <v>RankingPoint ValuesN/AN/ALightUnlimitedWeightedPre-determinedRatioAssignmentIndependentHierarchical≤ 25MeasurableRatioComparisonFunctional</v>
      </c>
      <c r="G119" s="49">
        <f t="shared" si="7"/>
        <v>1</v>
      </c>
      <c r="H119" s="14" t="s">
        <v>118</v>
      </c>
      <c r="I119" s="28"/>
      <c r="J119" s="15" t="s">
        <v>578</v>
      </c>
      <c r="K119" s="28"/>
      <c r="L119" s="15" t="s">
        <v>96</v>
      </c>
      <c r="M119" s="28"/>
      <c r="N119" s="15" t="s">
        <v>96</v>
      </c>
      <c r="O119" s="28"/>
      <c r="P119" s="15" t="s">
        <v>312</v>
      </c>
      <c r="Q119" s="29"/>
      <c r="R119" s="14" t="s">
        <v>416</v>
      </c>
      <c r="S119" s="28"/>
      <c r="T119" s="15" t="s">
        <v>264</v>
      </c>
      <c r="U119" s="28"/>
      <c r="V119" s="15" t="s">
        <v>571</v>
      </c>
      <c r="W119" s="28"/>
      <c r="X119" s="15" t="s">
        <v>148</v>
      </c>
      <c r="Y119" s="28"/>
      <c r="Z119" s="15" t="s">
        <v>160</v>
      </c>
      <c r="AA119" s="28"/>
      <c r="AB119" s="15" t="s">
        <v>385</v>
      </c>
      <c r="AC119" s="28"/>
      <c r="AD119" s="15" t="s">
        <v>568</v>
      </c>
      <c r="AE119" s="28"/>
      <c r="AF119" s="14" t="s">
        <v>291</v>
      </c>
      <c r="AG119" s="28"/>
      <c r="AH119" s="15" t="s">
        <v>104</v>
      </c>
      <c r="AI119" s="28"/>
      <c r="AJ119" s="15" t="s">
        <v>148</v>
      </c>
      <c r="AK119" s="28"/>
      <c r="AL119" s="15" t="s">
        <v>460</v>
      </c>
      <c r="AM119" s="28"/>
      <c r="AN119" s="15" t="s">
        <v>149</v>
      </c>
      <c r="AO119" s="29"/>
    </row>
    <row r="120" spans="2:41" customFormat="1" ht="25.5" x14ac:dyDescent="0.2">
      <c r="B120" s="114" t="s">
        <v>126</v>
      </c>
      <c r="C120" s="22" t="s">
        <v>773</v>
      </c>
      <c r="D120" s="23">
        <v>1952</v>
      </c>
      <c r="E120" s="48" t="s">
        <v>244</v>
      </c>
      <c r="F120" s="50" t="str">
        <f t="shared" si="8"/>
        <v>RankingOrderN/AN/ALightUnlimitedEquivalentN/AN/AN/AIndependentFlat onlyUnlimitedAnyOrderComparisonProgramming</v>
      </c>
      <c r="G120" s="49">
        <f t="shared" si="7"/>
        <v>1</v>
      </c>
      <c r="H120" s="14" t="s">
        <v>118</v>
      </c>
      <c r="I120" s="28"/>
      <c r="J120" s="15" t="s">
        <v>389</v>
      </c>
      <c r="K120" s="28"/>
      <c r="L120" s="15" t="s">
        <v>96</v>
      </c>
      <c r="M120" s="28"/>
      <c r="N120" s="15" t="s">
        <v>96</v>
      </c>
      <c r="O120" s="28"/>
      <c r="P120" s="15" t="s">
        <v>312</v>
      </c>
      <c r="Q120" s="29"/>
      <c r="R120" s="14" t="s">
        <v>416</v>
      </c>
      <c r="S120" s="28"/>
      <c r="T120" s="15" t="s">
        <v>265</v>
      </c>
      <c r="U120" s="28"/>
      <c r="V120" s="15" t="s">
        <v>96</v>
      </c>
      <c r="W120" s="28"/>
      <c r="X120" s="15" t="s">
        <v>96</v>
      </c>
      <c r="Y120" s="28"/>
      <c r="Z120" s="15" t="s">
        <v>96</v>
      </c>
      <c r="AA120" s="28"/>
      <c r="AB120" s="15" t="s">
        <v>385</v>
      </c>
      <c r="AC120" s="28"/>
      <c r="AD120" s="15" t="s">
        <v>486</v>
      </c>
      <c r="AE120" s="28"/>
      <c r="AF120" s="14" t="s">
        <v>416</v>
      </c>
      <c r="AG120" s="28"/>
      <c r="AH120" s="15" t="s">
        <v>289</v>
      </c>
      <c r="AI120" s="28"/>
      <c r="AJ120" s="15" t="s">
        <v>389</v>
      </c>
      <c r="AK120" s="28"/>
      <c r="AL120" s="15" t="s">
        <v>460</v>
      </c>
      <c r="AM120" s="28"/>
      <c r="AN120" s="15" t="s">
        <v>515</v>
      </c>
      <c r="AO120" s="29"/>
    </row>
    <row r="121" spans="2:41" customFormat="1" ht="31.5" x14ac:dyDescent="0.2">
      <c r="B121" s="114" t="s">
        <v>277</v>
      </c>
      <c r="C121" s="22" t="s">
        <v>735</v>
      </c>
      <c r="D121" s="23">
        <v>2005</v>
      </c>
      <c r="E121" s="48" t="s">
        <v>585</v>
      </c>
      <c r="F121" s="50" t="str">
        <f t="shared" si="8"/>
        <v>RankingPoint ValuesN/ACriteria InfluenceReasonable≤ 25WeightedObjectiveRatioOptions-basedIndependentFlat only≤ 25MeasurablePoint ValueDirect RatingProgramming</v>
      </c>
      <c r="G121" s="49">
        <f t="shared" si="7"/>
        <v>1</v>
      </c>
      <c r="H121" s="14" t="s">
        <v>118</v>
      </c>
      <c r="I121" s="28"/>
      <c r="J121" s="15" t="s">
        <v>578</v>
      </c>
      <c r="K121" s="28"/>
      <c r="L121" s="15" t="s">
        <v>96</v>
      </c>
      <c r="M121" s="28"/>
      <c r="N121" s="15" t="s">
        <v>425</v>
      </c>
      <c r="O121" s="28"/>
      <c r="P121" s="15" t="s">
        <v>329</v>
      </c>
      <c r="Q121" s="29"/>
      <c r="R121" s="14" t="s">
        <v>291</v>
      </c>
      <c r="S121" s="28"/>
      <c r="T121" s="15" t="s">
        <v>264</v>
      </c>
      <c r="U121" s="28"/>
      <c r="V121" s="15" t="s">
        <v>384</v>
      </c>
      <c r="W121" s="28"/>
      <c r="X121" s="15" t="s">
        <v>148</v>
      </c>
      <c r="Y121" s="28"/>
      <c r="Z121" s="15" t="s">
        <v>514</v>
      </c>
      <c r="AA121" s="28"/>
      <c r="AB121" s="15" t="s">
        <v>385</v>
      </c>
      <c r="AC121" s="28"/>
      <c r="AD121" s="15" t="s">
        <v>486</v>
      </c>
      <c r="AE121" s="28"/>
      <c r="AF121" s="14" t="s">
        <v>291</v>
      </c>
      <c r="AG121" s="28"/>
      <c r="AH121" s="15" t="s">
        <v>104</v>
      </c>
      <c r="AI121" s="28"/>
      <c r="AJ121" s="15" t="s">
        <v>1203</v>
      </c>
      <c r="AK121" s="28"/>
      <c r="AL121" s="15" t="s">
        <v>346</v>
      </c>
      <c r="AM121" s="28"/>
      <c r="AN121" s="15" t="s">
        <v>515</v>
      </c>
      <c r="AO121" s="29"/>
    </row>
    <row r="122" spans="2:41" customFormat="1" ht="31.5" x14ac:dyDescent="0.2">
      <c r="B122" s="114" t="s">
        <v>275</v>
      </c>
      <c r="C122" s="22" t="s">
        <v>772</v>
      </c>
      <c r="D122" s="23">
        <v>2020</v>
      </c>
      <c r="E122" s="48" t="s">
        <v>607</v>
      </c>
      <c r="F122" s="50" t="str">
        <f t="shared" si="8"/>
        <v>RankingPoint ValuesN/AN/ALightUnlimitedWeightedSubjectiveRatioComparisonIndependentHierarchicalUnlimitedMeasurablePoint ValueDirect RatingFunctional</v>
      </c>
      <c r="G122" s="49">
        <f t="shared" si="7"/>
        <v>1</v>
      </c>
      <c r="H122" s="14" t="s">
        <v>118</v>
      </c>
      <c r="I122" s="28"/>
      <c r="J122" s="15" t="s">
        <v>578</v>
      </c>
      <c r="K122" s="28"/>
      <c r="L122" s="15" t="s">
        <v>96</v>
      </c>
      <c r="M122" s="28"/>
      <c r="N122" s="15" t="s">
        <v>96</v>
      </c>
      <c r="O122" s="28"/>
      <c r="P122" s="15" t="s">
        <v>312</v>
      </c>
      <c r="Q122" s="29"/>
      <c r="R122" s="14" t="s">
        <v>416</v>
      </c>
      <c r="S122" s="28"/>
      <c r="T122" s="15" t="s">
        <v>264</v>
      </c>
      <c r="U122" s="28"/>
      <c r="V122" s="15" t="s">
        <v>383</v>
      </c>
      <c r="W122" s="28"/>
      <c r="X122" s="15" t="s">
        <v>148</v>
      </c>
      <c r="Y122" s="28"/>
      <c r="Z122" s="15" t="s">
        <v>460</v>
      </c>
      <c r="AA122" s="28"/>
      <c r="AB122" s="15" t="s">
        <v>385</v>
      </c>
      <c r="AC122" s="28"/>
      <c r="AD122" s="15" t="s">
        <v>568</v>
      </c>
      <c r="AE122" s="28"/>
      <c r="AF122" s="14" t="s">
        <v>416</v>
      </c>
      <c r="AG122" s="28"/>
      <c r="AH122" s="15" t="s">
        <v>104</v>
      </c>
      <c r="AI122" s="28"/>
      <c r="AJ122" s="15" t="s">
        <v>1203</v>
      </c>
      <c r="AK122" s="28"/>
      <c r="AL122" s="15" t="s">
        <v>346</v>
      </c>
      <c r="AM122" s="28"/>
      <c r="AN122" s="15" t="s">
        <v>149</v>
      </c>
      <c r="AO122" s="29"/>
    </row>
    <row r="123" spans="2:41" customFormat="1" ht="25.5" x14ac:dyDescent="0.2">
      <c r="B123" s="114" t="s">
        <v>140</v>
      </c>
      <c r="C123" s="22" t="s">
        <v>775</v>
      </c>
      <c r="D123" s="23">
        <v>1986</v>
      </c>
      <c r="E123" s="48" t="s">
        <v>332</v>
      </c>
      <c r="F123" s="50" t="str">
        <f t="shared" si="8"/>
        <v>RankingPoint ValuesN/AN/AHeavyUnlimitedWeightedSubjectivePoint ValueAssignmentInteractingHierarchicalUnlimitedAnyOrderComparisonSeparation</v>
      </c>
      <c r="G123" s="49">
        <f t="shared" si="7"/>
        <v>1</v>
      </c>
      <c r="H123" s="14" t="s">
        <v>118</v>
      </c>
      <c r="I123" s="28"/>
      <c r="J123" s="15" t="s">
        <v>578</v>
      </c>
      <c r="K123" s="28"/>
      <c r="L123" s="15" t="s">
        <v>96</v>
      </c>
      <c r="M123" s="28"/>
      <c r="N123" s="15" t="s">
        <v>96</v>
      </c>
      <c r="O123" s="28"/>
      <c r="P123" s="15" t="s">
        <v>313</v>
      </c>
      <c r="Q123" s="29"/>
      <c r="R123" s="14" t="s">
        <v>416</v>
      </c>
      <c r="S123" s="28"/>
      <c r="T123" s="15" t="s">
        <v>264</v>
      </c>
      <c r="U123" s="28"/>
      <c r="V123" s="15" t="s">
        <v>383</v>
      </c>
      <c r="W123" s="28"/>
      <c r="X123" s="15" t="s">
        <v>1203</v>
      </c>
      <c r="Y123" s="28"/>
      <c r="Z123" s="15" t="s">
        <v>160</v>
      </c>
      <c r="AA123" s="28"/>
      <c r="AB123" s="15" t="s">
        <v>569</v>
      </c>
      <c r="AC123" s="28"/>
      <c r="AD123" s="15" t="s">
        <v>568</v>
      </c>
      <c r="AE123" s="28"/>
      <c r="AF123" s="14" t="s">
        <v>416</v>
      </c>
      <c r="AG123" s="28"/>
      <c r="AH123" s="15" t="s">
        <v>289</v>
      </c>
      <c r="AI123" s="28"/>
      <c r="AJ123" s="15" t="s">
        <v>389</v>
      </c>
      <c r="AK123" s="28"/>
      <c r="AL123" s="15" t="s">
        <v>460</v>
      </c>
      <c r="AM123" s="28"/>
      <c r="AN123" s="15" t="s">
        <v>516</v>
      </c>
      <c r="AO123" s="29"/>
    </row>
    <row r="124" spans="2:41" customFormat="1" ht="25.5" x14ac:dyDescent="0.2">
      <c r="B124" s="114" t="s">
        <v>107</v>
      </c>
      <c r="C124" s="22" t="s">
        <v>776</v>
      </c>
      <c r="D124" s="23">
        <v>2013</v>
      </c>
      <c r="E124" s="48" t="s">
        <v>333</v>
      </c>
      <c r="F124" s="50" t="str">
        <f t="shared" si="8"/>
        <v>CriteriaPoint ValuesPreference ModelN/AHeavy≤ 25WeightedSubjectiveRatioComparisonIndependentFlat onlyN/AAnyN/AN/AProgramming</v>
      </c>
      <c r="G124" s="49">
        <f t="shared" si="7"/>
        <v>1</v>
      </c>
      <c r="H124" s="14" t="s">
        <v>1028</v>
      </c>
      <c r="I124" s="28"/>
      <c r="J124" s="15" t="s">
        <v>578</v>
      </c>
      <c r="K124" s="28"/>
      <c r="L124" s="15" t="s">
        <v>424</v>
      </c>
      <c r="M124" s="28"/>
      <c r="N124" s="15" t="s">
        <v>96</v>
      </c>
      <c r="O124" s="28"/>
      <c r="P124" s="15" t="s">
        <v>313</v>
      </c>
      <c r="Q124" s="29"/>
      <c r="R124" s="14" t="s">
        <v>291</v>
      </c>
      <c r="S124" s="28"/>
      <c r="T124" s="15" t="s">
        <v>264</v>
      </c>
      <c r="U124" s="28"/>
      <c r="V124" s="15" t="s">
        <v>383</v>
      </c>
      <c r="W124" s="28"/>
      <c r="X124" s="15" t="s">
        <v>148</v>
      </c>
      <c r="Y124" s="28"/>
      <c r="Z124" s="15" t="s">
        <v>460</v>
      </c>
      <c r="AA124" s="28"/>
      <c r="AB124" s="15" t="s">
        <v>385</v>
      </c>
      <c r="AC124" s="28"/>
      <c r="AD124" s="15" t="s">
        <v>486</v>
      </c>
      <c r="AE124" s="28"/>
      <c r="AF124" s="14" t="s">
        <v>96</v>
      </c>
      <c r="AG124" s="28"/>
      <c r="AH124" s="15" t="s">
        <v>289</v>
      </c>
      <c r="AI124" s="28"/>
      <c r="AJ124" s="15" t="s">
        <v>96</v>
      </c>
      <c r="AK124" s="28"/>
      <c r="AL124" s="15" t="s">
        <v>96</v>
      </c>
      <c r="AM124" s="28"/>
      <c r="AN124" s="15" t="s">
        <v>515</v>
      </c>
      <c r="AO124" s="29"/>
    </row>
    <row r="125" spans="2:41" customFormat="1" ht="47.25" x14ac:dyDescent="0.2">
      <c r="B125" s="114" t="s">
        <v>279</v>
      </c>
      <c r="C125" s="22" t="s">
        <v>777</v>
      </c>
      <c r="D125" s="23">
        <v>2020</v>
      </c>
      <c r="E125" s="48" t="s">
        <v>387</v>
      </c>
      <c r="F125" s="50" t="str">
        <f t="shared" si="8"/>
        <v>RankingDistributionPreference ModelN/AHeavy≤ 25WeightedSubjectiveDistributionProbabilityIndependentHierarchical≤ 25MeasurableDistributionProbabilityProgramming</v>
      </c>
      <c r="G125" s="49">
        <f t="shared" si="7"/>
        <v>1</v>
      </c>
      <c r="H125" s="14" t="s">
        <v>118</v>
      </c>
      <c r="I125" s="28"/>
      <c r="J125" s="15" t="s">
        <v>462</v>
      </c>
      <c r="K125" s="28"/>
      <c r="L125" s="15" t="s">
        <v>424</v>
      </c>
      <c r="M125" s="28"/>
      <c r="N125" s="15" t="s">
        <v>96</v>
      </c>
      <c r="O125" s="28"/>
      <c r="P125" s="15" t="s">
        <v>313</v>
      </c>
      <c r="Q125" s="29"/>
      <c r="R125" s="14" t="s">
        <v>291</v>
      </c>
      <c r="S125" s="28"/>
      <c r="T125" s="15" t="s">
        <v>264</v>
      </c>
      <c r="U125" s="28"/>
      <c r="V125" s="15" t="s">
        <v>383</v>
      </c>
      <c r="W125" s="28"/>
      <c r="X125" s="15" t="s">
        <v>462</v>
      </c>
      <c r="Y125" s="28"/>
      <c r="Z125" s="15" t="s">
        <v>577</v>
      </c>
      <c r="AA125" s="28"/>
      <c r="AB125" s="15" t="s">
        <v>385</v>
      </c>
      <c r="AC125" s="28"/>
      <c r="AD125" s="15" t="s">
        <v>568</v>
      </c>
      <c r="AE125" s="28"/>
      <c r="AF125" s="14" t="s">
        <v>291</v>
      </c>
      <c r="AG125" s="28"/>
      <c r="AH125" s="15" t="s">
        <v>104</v>
      </c>
      <c r="AI125" s="28"/>
      <c r="AJ125" s="15" t="s">
        <v>462</v>
      </c>
      <c r="AK125" s="28"/>
      <c r="AL125" s="15" t="s">
        <v>577</v>
      </c>
      <c r="AM125" s="28"/>
      <c r="AN125" s="15" t="s">
        <v>515</v>
      </c>
      <c r="AO125" s="29"/>
    </row>
    <row r="126" spans="2:41" customFormat="1" ht="25.5" x14ac:dyDescent="0.2">
      <c r="B126" s="114" t="s">
        <v>133</v>
      </c>
      <c r="C126" s="22" t="s">
        <v>778</v>
      </c>
      <c r="D126" s="23">
        <v>1981</v>
      </c>
      <c r="E126" s="48" t="s">
        <v>334</v>
      </c>
      <c r="F126" s="50" t="str">
        <f t="shared" si="8"/>
        <v>RankingOrderN/AN/AReasonable≤ 25WeightedPre-determinedOrderAssignmentInteractingFlat onlyUnlimitedAnyPoint ValueDirect RatingProgramming</v>
      </c>
      <c r="G126" s="49">
        <f t="shared" si="7"/>
        <v>1</v>
      </c>
      <c r="H126" s="14" t="s">
        <v>118</v>
      </c>
      <c r="I126" s="28"/>
      <c r="J126" s="15" t="s">
        <v>389</v>
      </c>
      <c r="K126" s="28"/>
      <c r="L126" s="15" t="s">
        <v>96</v>
      </c>
      <c r="M126" s="28"/>
      <c r="N126" s="15" t="s">
        <v>96</v>
      </c>
      <c r="O126" s="28"/>
      <c r="P126" s="15" t="s">
        <v>329</v>
      </c>
      <c r="Q126" s="29"/>
      <c r="R126" s="14" t="s">
        <v>291</v>
      </c>
      <c r="S126" s="28"/>
      <c r="T126" s="15" t="s">
        <v>264</v>
      </c>
      <c r="U126" s="28"/>
      <c r="V126" s="15" t="s">
        <v>571</v>
      </c>
      <c r="W126" s="28"/>
      <c r="X126" s="15" t="s">
        <v>389</v>
      </c>
      <c r="Y126" s="28"/>
      <c r="Z126" s="15" t="s">
        <v>160</v>
      </c>
      <c r="AA126" s="28"/>
      <c r="AB126" s="15" t="s">
        <v>569</v>
      </c>
      <c r="AC126" s="28"/>
      <c r="AD126" s="15" t="s">
        <v>486</v>
      </c>
      <c r="AE126" s="28"/>
      <c r="AF126" s="14" t="s">
        <v>416</v>
      </c>
      <c r="AG126" s="28"/>
      <c r="AH126" s="15" t="s">
        <v>289</v>
      </c>
      <c r="AI126" s="28"/>
      <c r="AJ126" s="15" t="s">
        <v>1203</v>
      </c>
      <c r="AK126" s="28"/>
      <c r="AL126" s="15" t="s">
        <v>346</v>
      </c>
      <c r="AM126" s="28"/>
      <c r="AN126" s="15" t="s">
        <v>515</v>
      </c>
      <c r="AO126" s="29"/>
    </row>
    <row r="127" spans="2:41" customFormat="1" ht="15.75" x14ac:dyDescent="0.2">
      <c r="B127" s="114" t="s">
        <v>473</v>
      </c>
      <c r="C127" s="22" t="s">
        <v>975</v>
      </c>
      <c r="D127" s="23">
        <v>2013</v>
      </c>
      <c r="E127" s="48" t="s">
        <v>567</v>
      </c>
      <c r="F127" s="50" t="str">
        <f t="shared" si="8"/>
        <v>RankingPoint ValuesPreference ModelN/AReasonable≤ 25WeightedSubjectiveRatioComparisonIndependentFlat onlyUnlimitedMeasurablePoint ValueDirect RatingSeparation</v>
      </c>
      <c r="G127" s="49">
        <f t="shared" si="7"/>
        <v>1</v>
      </c>
      <c r="H127" s="14" t="s">
        <v>118</v>
      </c>
      <c r="I127" s="28"/>
      <c r="J127" s="15" t="s">
        <v>578</v>
      </c>
      <c r="K127" s="28"/>
      <c r="L127" s="15" t="s">
        <v>424</v>
      </c>
      <c r="M127" s="28"/>
      <c r="N127" s="15" t="s">
        <v>96</v>
      </c>
      <c r="O127" s="28"/>
      <c r="P127" s="15" t="s">
        <v>329</v>
      </c>
      <c r="Q127" s="29"/>
      <c r="R127" s="14" t="s">
        <v>291</v>
      </c>
      <c r="S127" s="28"/>
      <c r="T127" s="15" t="s">
        <v>264</v>
      </c>
      <c r="U127" s="28"/>
      <c r="V127" s="15" t="s">
        <v>383</v>
      </c>
      <c r="W127" s="28"/>
      <c r="X127" s="15" t="s">
        <v>148</v>
      </c>
      <c r="Y127" s="28"/>
      <c r="Z127" s="15" t="s">
        <v>460</v>
      </c>
      <c r="AA127" s="28"/>
      <c r="AB127" s="15" t="s">
        <v>385</v>
      </c>
      <c r="AC127" s="28"/>
      <c r="AD127" s="15" t="s">
        <v>486</v>
      </c>
      <c r="AE127" s="28"/>
      <c r="AF127" s="14" t="s">
        <v>416</v>
      </c>
      <c r="AG127" s="28"/>
      <c r="AH127" s="15" t="s">
        <v>104</v>
      </c>
      <c r="AI127" s="28"/>
      <c r="AJ127" s="15" t="s">
        <v>1203</v>
      </c>
      <c r="AK127" s="28"/>
      <c r="AL127" s="15" t="s">
        <v>346</v>
      </c>
      <c r="AM127" s="28"/>
      <c r="AN127" s="15" t="s">
        <v>516</v>
      </c>
      <c r="AO127" s="29"/>
    </row>
    <row r="128" spans="2:41" customFormat="1" ht="31.5" x14ac:dyDescent="0.2">
      <c r="B128" s="114" t="s">
        <v>594</v>
      </c>
      <c r="C128" s="22" t="s">
        <v>866</v>
      </c>
      <c r="D128" s="23">
        <v>2002</v>
      </c>
      <c r="E128" s="48" t="s">
        <v>988</v>
      </c>
      <c r="F128" s="50" t="str">
        <f t="shared" si="8"/>
        <v>RankingOrderN/AN/AReasonableUnlimitedWeightedPre-determinedPoint ValueAssignmentIndependentFlat onlyUnlimitedAbstractOrderComparisonProgramming</v>
      </c>
      <c r="G128" s="49">
        <f t="shared" si="7"/>
        <v>1</v>
      </c>
      <c r="H128" s="14" t="s">
        <v>118</v>
      </c>
      <c r="I128" s="28"/>
      <c r="J128" s="15" t="s">
        <v>389</v>
      </c>
      <c r="K128" s="28"/>
      <c r="L128" s="15" t="s">
        <v>96</v>
      </c>
      <c r="M128" s="28"/>
      <c r="N128" s="15" t="s">
        <v>96</v>
      </c>
      <c r="O128" s="28"/>
      <c r="P128" s="15" t="s">
        <v>329</v>
      </c>
      <c r="Q128" s="29"/>
      <c r="R128" s="14" t="s">
        <v>416</v>
      </c>
      <c r="S128" s="28"/>
      <c r="T128" s="15" t="s">
        <v>264</v>
      </c>
      <c r="U128" s="28"/>
      <c r="V128" s="15" t="s">
        <v>571</v>
      </c>
      <c r="W128" s="28"/>
      <c r="X128" s="15" t="s">
        <v>1203</v>
      </c>
      <c r="Y128" s="28"/>
      <c r="Z128" s="15" t="s">
        <v>160</v>
      </c>
      <c r="AA128" s="28"/>
      <c r="AB128" s="15" t="s">
        <v>385</v>
      </c>
      <c r="AC128" s="28"/>
      <c r="AD128" s="15" t="s">
        <v>486</v>
      </c>
      <c r="AE128" s="28"/>
      <c r="AF128" s="14" t="s">
        <v>416</v>
      </c>
      <c r="AG128" s="28"/>
      <c r="AH128" s="15" t="s">
        <v>576</v>
      </c>
      <c r="AI128" s="28"/>
      <c r="AJ128" s="15" t="s">
        <v>389</v>
      </c>
      <c r="AK128" s="28"/>
      <c r="AL128" s="15" t="s">
        <v>460</v>
      </c>
      <c r="AM128" s="28"/>
      <c r="AN128" s="15" t="s">
        <v>515</v>
      </c>
      <c r="AO128" s="29"/>
    </row>
    <row r="129" spans="2:41" customFormat="1" ht="31.5" x14ac:dyDescent="0.2">
      <c r="B129" s="114" t="s">
        <v>189</v>
      </c>
      <c r="C129" s="22" t="s">
        <v>779</v>
      </c>
      <c r="D129" s="23">
        <v>2016</v>
      </c>
      <c r="E129" s="48" t="s">
        <v>522</v>
      </c>
      <c r="F129" s="50" t="str">
        <f t="shared" si="8"/>
        <v>CriteriaPoint ValuesN/AN/AReasonableUnlimitedWeightedObjectiveRatioOptions-basedIndependentFlat onlyN/AMeasurableN/AN/AFunctional</v>
      </c>
      <c r="G129" s="49">
        <f t="shared" si="7"/>
        <v>2</v>
      </c>
      <c r="H129" s="14" t="s">
        <v>1028</v>
      </c>
      <c r="I129" s="28"/>
      <c r="J129" s="15" t="s">
        <v>578</v>
      </c>
      <c r="K129" s="28"/>
      <c r="L129" s="15" t="s">
        <v>96</v>
      </c>
      <c r="M129" s="28"/>
      <c r="N129" s="15" t="s">
        <v>96</v>
      </c>
      <c r="O129" s="28"/>
      <c r="P129" s="15" t="s">
        <v>329</v>
      </c>
      <c r="Q129" s="29"/>
      <c r="R129" s="14" t="s">
        <v>416</v>
      </c>
      <c r="S129" s="28"/>
      <c r="T129" s="15" t="s">
        <v>264</v>
      </c>
      <c r="U129" s="28"/>
      <c r="V129" s="15" t="s">
        <v>384</v>
      </c>
      <c r="W129" s="28"/>
      <c r="X129" s="15" t="s">
        <v>148</v>
      </c>
      <c r="Y129" s="28"/>
      <c r="Z129" s="15" t="s">
        <v>514</v>
      </c>
      <c r="AA129" s="28"/>
      <c r="AB129" s="15" t="s">
        <v>385</v>
      </c>
      <c r="AC129" s="28"/>
      <c r="AD129" s="15" t="s">
        <v>486</v>
      </c>
      <c r="AE129" s="28"/>
      <c r="AF129" s="14" t="s">
        <v>96</v>
      </c>
      <c r="AG129" s="28"/>
      <c r="AH129" s="15" t="s">
        <v>104</v>
      </c>
      <c r="AI129" s="28"/>
      <c r="AJ129" s="15" t="s">
        <v>96</v>
      </c>
      <c r="AK129" s="28"/>
      <c r="AL129" s="15" t="s">
        <v>96</v>
      </c>
      <c r="AM129" s="28"/>
      <c r="AN129" s="15" t="s">
        <v>149</v>
      </c>
      <c r="AO129" s="29"/>
    </row>
    <row r="130" spans="2:41" customFormat="1" ht="31.5" x14ac:dyDescent="0.2">
      <c r="B130" s="114" t="s">
        <v>80</v>
      </c>
      <c r="C130" s="22" t="s">
        <v>781</v>
      </c>
      <c r="D130" s="23">
        <v>1997</v>
      </c>
      <c r="E130" s="48" t="s">
        <v>245</v>
      </c>
      <c r="F130" s="50" t="str">
        <f t="shared" si="8"/>
        <v>RankingOrderPreference ModelN/AHeavyUnlimitedWeightedSubjectivePoint ValueComparisonInteractingFlat onlyUnlimitedMeasurablePoint ValueDirect RatingProgramming</v>
      </c>
      <c r="G130" s="49">
        <f t="shared" si="7"/>
        <v>1</v>
      </c>
      <c r="H130" s="14" t="s">
        <v>118</v>
      </c>
      <c r="I130" s="28"/>
      <c r="J130" s="15" t="s">
        <v>389</v>
      </c>
      <c r="K130" s="28"/>
      <c r="L130" s="15" t="s">
        <v>424</v>
      </c>
      <c r="M130" s="28"/>
      <c r="N130" s="15" t="s">
        <v>96</v>
      </c>
      <c r="O130" s="28"/>
      <c r="P130" s="15" t="s">
        <v>313</v>
      </c>
      <c r="Q130" s="29"/>
      <c r="R130" s="14" t="s">
        <v>416</v>
      </c>
      <c r="S130" s="28"/>
      <c r="T130" s="15" t="s">
        <v>264</v>
      </c>
      <c r="U130" s="28"/>
      <c r="V130" s="15" t="s">
        <v>383</v>
      </c>
      <c r="W130" s="28"/>
      <c r="X130" s="15" t="s">
        <v>1203</v>
      </c>
      <c r="Y130" s="28"/>
      <c r="Z130" s="15" t="s">
        <v>460</v>
      </c>
      <c r="AA130" s="28"/>
      <c r="AB130" s="15" t="s">
        <v>569</v>
      </c>
      <c r="AC130" s="28"/>
      <c r="AD130" s="15" t="s">
        <v>486</v>
      </c>
      <c r="AE130" s="28"/>
      <c r="AF130" s="14" t="s">
        <v>416</v>
      </c>
      <c r="AG130" s="28"/>
      <c r="AH130" s="15" t="s">
        <v>104</v>
      </c>
      <c r="AI130" s="28"/>
      <c r="AJ130" s="15" t="s">
        <v>1203</v>
      </c>
      <c r="AK130" s="28"/>
      <c r="AL130" s="15" t="s">
        <v>346</v>
      </c>
      <c r="AM130" s="28"/>
      <c r="AN130" s="15" t="s">
        <v>515</v>
      </c>
      <c r="AO130" s="29"/>
    </row>
    <row r="131" spans="2:41" customFormat="1" ht="25.5" x14ac:dyDescent="0.2">
      <c r="B131" s="114" t="s">
        <v>141</v>
      </c>
      <c r="C131" s="22" t="s">
        <v>992</v>
      </c>
      <c r="D131" s="23">
        <v>1999</v>
      </c>
      <c r="E131" s="48" t="s">
        <v>998</v>
      </c>
      <c r="F131" s="50" t="str">
        <f t="shared" si="8"/>
        <v>RankingPoint ValuesN/AN/AHeavyUnlimitedWeightedSubjectiveRatioReferenceIndependentFlat onlyUnlimitedMeasurablePoint ValueDirect RatingFunctional</v>
      </c>
      <c r="G131" s="49">
        <f t="shared" si="7"/>
        <v>1</v>
      </c>
      <c r="H131" s="14" t="s">
        <v>118</v>
      </c>
      <c r="I131" s="28"/>
      <c r="J131" s="15" t="s">
        <v>578</v>
      </c>
      <c r="K131" s="28"/>
      <c r="L131" s="15" t="s">
        <v>96</v>
      </c>
      <c r="M131" s="28"/>
      <c r="N131" s="15" t="s">
        <v>96</v>
      </c>
      <c r="O131" s="28"/>
      <c r="P131" s="15" t="s">
        <v>313</v>
      </c>
      <c r="Q131" s="29"/>
      <c r="R131" s="14" t="s">
        <v>416</v>
      </c>
      <c r="S131" s="28"/>
      <c r="T131" s="15" t="s">
        <v>264</v>
      </c>
      <c r="U131" s="28"/>
      <c r="V131" s="15" t="s">
        <v>383</v>
      </c>
      <c r="W131" s="28"/>
      <c r="X131" s="15" t="s">
        <v>148</v>
      </c>
      <c r="Y131" s="28"/>
      <c r="Z131" s="15" t="s">
        <v>161</v>
      </c>
      <c r="AA131" s="28"/>
      <c r="AB131" s="15" t="s">
        <v>385</v>
      </c>
      <c r="AC131" s="28"/>
      <c r="AD131" s="15" t="s">
        <v>486</v>
      </c>
      <c r="AE131" s="28"/>
      <c r="AF131" s="14" t="s">
        <v>416</v>
      </c>
      <c r="AG131" s="28"/>
      <c r="AH131" s="15" t="s">
        <v>104</v>
      </c>
      <c r="AI131" s="28"/>
      <c r="AJ131" s="15" t="s">
        <v>1203</v>
      </c>
      <c r="AK131" s="28"/>
      <c r="AL131" s="15" t="s">
        <v>346</v>
      </c>
      <c r="AM131" s="28"/>
      <c r="AN131" s="15" t="s">
        <v>149</v>
      </c>
      <c r="AO131" s="29"/>
    </row>
    <row r="132" spans="2:41" customFormat="1" ht="31.5" x14ac:dyDescent="0.2">
      <c r="B132" s="114" t="s">
        <v>32</v>
      </c>
      <c r="C132" s="22" t="s">
        <v>784</v>
      </c>
      <c r="D132" s="23">
        <v>2011</v>
      </c>
      <c r="E132" s="48" t="s">
        <v>1200</v>
      </c>
      <c r="F132" s="50" t="str">
        <f t="shared" si="8"/>
        <v>RankingPoint ValuesN/AOption RatingsHeavy≤ 25EquivalentN/AN/AN/AIndependentFlat onlyUnlimitedMeasurablePoint ValueDirect RatingFunctional</v>
      </c>
      <c r="G132" s="49">
        <f t="shared" si="7"/>
        <v>1</v>
      </c>
      <c r="H132" s="14" t="s">
        <v>118</v>
      </c>
      <c r="I132" s="28"/>
      <c r="J132" s="15" t="s">
        <v>578</v>
      </c>
      <c r="K132" s="28"/>
      <c r="L132" s="15" t="s">
        <v>96</v>
      </c>
      <c r="M132" s="28"/>
      <c r="N132" s="15" t="s">
        <v>1054</v>
      </c>
      <c r="O132" s="28"/>
      <c r="P132" s="15" t="s">
        <v>313</v>
      </c>
      <c r="Q132" s="29"/>
      <c r="R132" s="14" t="s">
        <v>291</v>
      </c>
      <c r="S132" s="28"/>
      <c r="T132" s="15" t="s">
        <v>265</v>
      </c>
      <c r="U132" s="28"/>
      <c r="V132" s="15" t="s">
        <v>96</v>
      </c>
      <c r="W132" s="28"/>
      <c r="X132" s="15" t="s">
        <v>96</v>
      </c>
      <c r="Y132" s="28"/>
      <c r="Z132" s="15" t="s">
        <v>96</v>
      </c>
      <c r="AA132" s="28"/>
      <c r="AB132" s="15" t="s">
        <v>385</v>
      </c>
      <c r="AC132" s="28"/>
      <c r="AD132" s="15" t="s">
        <v>486</v>
      </c>
      <c r="AE132" s="28"/>
      <c r="AF132" s="14" t="s">
        <v>416</v>
      </c>
      <c r="AG132" s="28"/>
      <c r="AH132" s="15" t="s">
        <v>104</v>
      </c>
      <c r="AI132" s="28"/>
      <c r="AJ132" s="15" t="s">
        <v>1203</v>
      </c>
      <c r="AK132" s="28"/>
      <c r="AL132" s="15" t="s">
        <v>346</v>
      </c>
      <c r="AM132" s="28"/>
      <c r="AN132" s="15" t="s">
        <v>149</v>
      </c>
      <c r="AO132" s="29"/>
    </row>
    <row r="133" spans="2:41" customFormat="1" ht="31.5" x14ac:dyDescent="0.2">
      <c r="B133" s="114" t="s">
        <v>280</v>
      </c>
      <c r="C133" s="22" t="s">
        <v>782</v>
      </c>
      <c r="D133" s="23">
        <v>2012</v>
      </c>
      <c r="E133" s="48" t="s">
        <v>505</v>
      </c>
      <c r="F133" s="50" t="str">
        <f t="shared" si="8"/>
        <v>RankingOrderOption RatingsN/AHeavy≤ 25EquivalentN/AN/AN/AIndependentFlat only≤ 25AnyIntervalDirect RatingProgramming</v>
      </c>
      <c r="G133" s="49">
        <f t="shared" si="7"/>
        <v>1</v>
      </c>
      <c r="H133" s="14" t="s">
        <v>118</v>
      </c>
      <c r="I133" s="28"/>
      <c r="J133" s="15" t="s">
        <v>389</v>
      </c>
      <c r="K133" s="28"/>
      <c r="L133" s="15" t="s">
        <v>1054</v>
      </c>
      <c r="M133" s="28"/>
      <c r="N133" s="15" t="s">
        <v>96</v>
      </c>
      <c r="O133" s="28"/>
      <c r="P133" s="15" t="s">
        <v>313</v>
      </c>
      <c r="Q133" s="29"/>
      <c r="R133" s="14" t="s">
        <v>291</v>
      </c>
      <c r="S133" s="28"/>
      <c r="T133" s="15" t="s">
        <v>265</v>
      </c>
      <c r="U133" s="28"/>
      <c r="V133" s="15" t="s">
        <v>96</v>
      </c>
      <c r="W133" s="28"/>
      <c r="X133" s="15" t="s">
        <v>96</v>
      </c>
      <c r="Y133" s="28"/>
      <c r="Z133" s="15" t="s">
        <v>96</v>
      </c>
      <c r="AA133" s="28"/>
      <c r="AB133" s="15" t="s">
        <v>385</v>
      </c>
      <c r="AC133" s="28"/>
      <c r="AD133" s="15" t="s">
        <v>486</v>
      </c>
      <c r="AE133" s="28"/>
      <c r="AF133" s="14" t="s">
        <v>291</v>
      </c>
      <c r="AG133" s="28"/>
      <c r="AH133" s="15" t="s">
        <v>289</v>
      </c>
      <c r="AI133" s="28"/>
      <c r="AJ133" s="15" t="s">
        <v>461</v>
      </c>
      <c r="AK133" s="28"/>
      <c r="AL133" s="15" t="s">
        <v>346</v>
      </c>
      <c r="AM133" s="28"/>
      <c r="AN133" s="15" t="s">
        <v>515</v>
      </c>
      <c r="AO133" s="29"/>
    </row>
    <row r="134" spans="2:41" customFormat="1" ht="25.5" x14ac:dyDescent="0.2">
      <c r="B134" s="114" t="s">
        <v>99</v>
      </c>
      <c r="C134" s="22" t="s">
        <v>1299</v>
      </c>
      <c r="D134" s="23">
        <v>1975</v>
      </c>
      <c r="E134" s="48" t="s">
        <v>528</v>
      </c>
      <c r="F134" s="50" t="str">
        <f t="shared" si="8"/>
        <v>CriteriaOrderN/AN/AReasonableUnlimitedEquivalentN/AN/AComparisonInteractingHierarchicalN/AAnyN/AN/AN/A</v>
      </c>
      <c r="G134" s="49">
        <f t="shared" si="7"/>
        <v>1</v>
      </c>
      <c r="H134" s="14" t="s">
        <v>1028</v>
      </c>
      <c r="I134" s="28"/>
      <c r="J134" s="15" t="s">
        <v>389</v>
      </c>
      <c r="K134" s="28"/>
      <c r="L134" s="15" t="s">
        <v>96</v>
      </c>
      <c r="M134" s="28"/>
      <c r="N134" s="15" t="s">
        <v>96</v>
      </c>
      <c r="O134" s="28"/>
      <c r="P134" s="15" t="s">
        <v>329</v>
      </c>
      <c r="Q134" s="29"/>
      <c r="R134" s="14" t="s">
        <v>416</v>
      </c>
      <c r="S134" s="28"/>
      <c r="T134" s="15" t="s">
        <v>265</v>
      </c>
      <c r="U134" s="28"/>
      <c r="V134" s="15" t="s">
        <v>96</v>
      </c>
      <c r="W134" s="28"/>
      <c r="X134" s="15" t="s">
        <v>96</v>
      </c>
      <c r="Y134" s="28"/>
      <c r="Z134" s="15" t="s">
        <v>460</v>
      </c>
      <c r="AA134" s="28"/>
      <c r="AB134" s="15" t="s">
        <v>569</v>
      </c>
      <c r="AC134" s="28"/>
      <c r="AD134" s="15" t="s">
        <v>568</v>
      </c>
      <c r="AE134" s="28"/>
      <c r="AF134" s="14" t="s">
        <v>96</v>
      </c>
      <c r="AG134" s="28"/>
      <c r="AH134" s="15" t="s">
        <v>289</v>
      </c>
      <c r="AI134" s="28"/>
      <c r="AJ134" s="15" t="s">
        <v>96</v>
      </c>
      <c r="AK134" s="28"/>
      <c r="AL134" s="15" t="s">
        <v>96</v>
      </c>
      <c r="AM134" s="28"/>
      <c r="AN134" s="15" t="s">
        <v>96</v>
      </c>
      <c r="AO134" s="29"/>
    </row>
    <row r="135" spans="2:41" customFormat="1" ht="25.5" x14ac:dyDescent="0.2">
      <c r="B135" s="114" t="s">
        <v>185</v>
      </c>
      <c r="C135" s="22" t="s">
        <v>785</v>
      </c>
      <c r="D135" s="23">
        <v>1984</v>
      </c>
      <c r="E135" s="48" t="s">
        <v>526</v>
      </c>
      <c r="F135" s="50" t="str">
        <f t="shared" si="8"/>
        <v>CriteriaOrderN/AN/ALightUnlimitedWeightedSubjectivePoint ValueAssignmentIndependentFlat onlyN/AAnyN/AN/AProgramming</v>
      </c>
      <c r="G135" s="49">
        <f t="shared" si="7"/>
        <v>1</v>
      </c>
      <c r="H135" s="14" t="s">
        <v>1028</v>
      </c>
      <c r="I135" s="28"/>
      <c r="J135" s="15" t="s">
        <v>389</v>
      </c>
      <c r="K135" s="28"/>
      <c r="L135" s="15" t="s">
        <v>96</v>
      </c>
      <c r="M135" s="28"/>
      <c r="N135" s="15" t="s">
        <v>96</v>
      </c>
      <c r="O135" s="28"/>
      <c r="P135" s="15" t="s">
        <v>312</v>
      </c>
      <c r="Q135" s="29"/>
      <c r="R135" s="14" t="s">
        <v>416</v>
      </c>
      <c r="S135" s="28"/>
      <c r="T135" s="15" t="s">
        <v>264</v>
      </c>
      <c r="U135" s="28"/>
      <c r="V135" s="15" t="s">
        <v>383</v>
      </c>
      <c r="W135" s="28"/>
      <c r="X135" s="15" t="s">
        <v>1203</v>
      </c>
      <c r="Y135" s="28"/>
      <c r="Z135" s="15" t="s">
        <v>160</v>
      </c>
      <c r="AA135" s="28"/>
      <c r="AB135" s="15" t="s">
        <v>385</v>
      </c>
      <c r="AC135" s="28"/>
      <c r="AD135" s="15" t="s">
        <v>486</v>
      </c>
      <c r="AE135" s="28"/>
      <c r="AF135" s="14" t="s">
        <v>96</v>
      </c>
      <c r="AG135" s="28"/>
      <c r="AH135" s="15" t="s">
        <v>289</v>
      </c>
      <c r="AI135" s="28"/>
      <c r="AJ135" s="15" t="s">
        <v>96</v>
      </c>
      <c r="AK135" s="28"/>
      <c r="AL135" s="15" t="s">
        <v>96</v>
      </c>
      <c r="AM135" s="28"/>
      <c r="AN135" s="15" t="s">
        <v>515</v>
      </c>
      <c r="AO135" s="29"/>
    </row>
    <row r="136" spans="2:41" customFormat="1" ht="25.5" x14ac:dyDescent="0.2">
      <c r="B136" s="114" t="s">
        <v>266</v>
      </c>
      <c r="C136" s="22" t="s">
        <v>786</v>
      </c>
      <c r="D136" s="23">
        <v>2009</v>
      </c>
      <c r="E136" s="48" t="s">
        <v>527</v>
      </c>
      <c r="F136" s="50" t="str">
        <f t="shared" si="8"/>
        <v>CriteriaOrderPreference ModelN/ALightUnlimitedWeightedSubjectivePoint ValueAssignmentIndependentFlat onlyN/AAnyN/AN/AProgramming</v>
      </c>
      <c r="G136" s="49">
        <f t="shared" si="7"/>
        <v>1</v>
      </c>
      <c r="H136" s="14" t="s">
        <v>1028</v>
      </c>
      <c r="I136" s="28"/>
      <c r="J136" s="15" t="s">
        <v>389</v>
      </c>
      <c r="K136" s="28"/>
      <c r="L136" s="15" t="s">
        <v>424</v>
      </c>
      <c r="M136" s="28"/>
      <c r="N136" s="15" t="s">
        <v>96</v>
      </c>
      <c r="O136" s="28"/>
      <c r="P136" s="15" t="s">
        <v>312</v>
      </c>
      <c r="Q136" s="29"/>
      <c r="R136" s="14" t="s">
        <v>416</v>
      </c>
      <c r="S136" s="28"/>
      <c r="T136" s="15" t="s">
        <v>264</v>
      </c>
      <c r="U136" s="28"/>
      <c r="V136" s="15" t="s">
        <v>383</v>
      </c>
      <c r="W136" s="28"/>
      <c r="X136" s="15" t="s">
        <v>1203</v>
      </c>
      <c r="Y136" s="28"/>
      <c r="Z136" s="15" t="s">
        <v>160</v>
      </c>
      <c r="AA136" s="28"/>
      <c r="AB136" s="15" t="s">
        <v>385</v>
      </c>
      <c r="AC136" s="28"/>
      <c r="AD136" s="15" t="s">
        <v>486</v>
      </c>
      <c r="AE136" s="28"/>
      <c r="AF136" s="14" t="s">
        <v>96</v>
      </c>
      <c r="AG136" s="28"/>
      <c r="AH136" s="15" t="s">
        <v>289</v>
      </c>
      <c r="AI136" s="28"/>
      <c r="AJ136" s="15" t="s">
        <v>96</v>
      </c>
      <c r="AK136" s="28"/>
      <c r="AL136" s="15" t="s">
        <v>96</v>
      </c>
      <c r="AM136" s="28"/>
      <c r="AN136" s="15" t="s">
        <v>515</v>
      </c>
      <c r="AO136" s="29"/>
    </row>
    <row r="137" spans="2:41" customFormat="1" ht="38.25" x14ac:dyDescent="0.2">
      <c r="B137" s="114" t="s">
        <v>171</v>
      </c>
      <c r="C137" s="22" t="s">
        <v>787</v>
      </c>
      <c r="D137" s="23">
        <v>2014</v>
      </c>
      <c r="E137" s="48" t="s">
        <v>591</v>
      </c>
      <c r="F137" s="50" t="str">
        <f t="shared" si="8"/>
        <v>CriteriaPoint ValuesPreference ModelN/AHeavyUnlimitedWeightedObjectiveOrderOptions-basedIndependentFlat onlyN/AMeasurableN/AN/AProgramming</v>
      </c>
      <c r="G137" s="49">
        <f t="shared" si="7"/>
        <v>1</v>
      </c>
      <c r="H137" s="14" t="s">
        <v>1028</v>
      </c>
      <c r="I137" s="28"/>
      <c r="J137" s="15" t="s">
        <v>578</v>
      </c>
      <c r="K137" s="28"/>
      <c r="L137" s="15" t="s">
        <v>424</v>
      </c>
      <c r="M137" s="28"/>
      <c r="N137" s="15" t="s">
        <v>96</v>
      </c>
      <c r="O137" s="28"/>
      <c r="P137" s="15" t="s">
        <v>313</v>
      </c>
      <c r="Q137" s="29"/>
      <c r="R137" s="14" t="s">
        <v>416</v>
      </c>
      <c r="S137" s="28"/>
      <c r="T137" s="15" t="s">
        <v>264</v>
      </c>
      <c r="U137" s="28"/>
      <c r="V137" s="15" t="s">
        <v>384</v>
      </c>
      <c r="W137" s="28"/>
      <c r="X137" s="15" t="s">
        <v>389</v>
      </c>
      <c r="Y137" s="28"/>
      <c r="Z137" s="15" t="s">
        <v>514</v>
      </c>
      <c r="AA137" s="28"/>
      <c r="AB137" s="15" t="s">
        <v>385</v>
      </c>
      <c r="AC137" s="28"/>
      <c r="AD137" s="15" t="s">
        <v>486</v>
      </c>
      <c r="AE137" s="28"/>
      <c r="AF137" s="14" t="s">
        <v>96</v>
      </c>
      <c r="AG137" s="28"/>
      <c r="AH137" s="15" t="s">
        <v>104</v>
      </c>
      <c r="AI137" s="28"/>
      <c r="AJ137" s="15" t="s">
        <v>96</v>
      </c>
      <c r="AK137" s="28"/>
      <c r="AL137" s="15" t="s">
        <v>96</v>
      </c>
      <c r="AM137" s="28"/>
      <c r="AN137" s="15" t="s">
        <v>515</v>
      </c>
      <c r="AO137" s="29"/>
    </row>
    <row r="138" spans="2:41" customFormat="1" ht="15.75" x14ac:dyDescent="0.2">
      <c r="B138" s="114" t="s">
        <v>525</v>
      </c>
      <c r="C138" s="22" t="s">
        <v>788</v>
      </c>
      <c r="D138" s="23">
        <v>2017</v>
      </c>
      <c r="E138" s="48" t="s">
        <v>592</v>
      </c>
      <c r="F138" s="50" t="str">
        <f t="shared" si="8"/>
        <v>CriteriaPoint ValuesPreference ModelCriteria InfluenceHeavyUnlimitedWeightedObjectiveOrderOptions-basedIndependentHierarchicalN/AMeasurableN/AN/AProgramming</v>
      </c>
      <c r="G138" s="49">
        <f t="shared" ref="G138:G201" si="9">COUNTIF($F$10:$F$309,F138)</f>
        <v>1</v>
      </c>
      <c r="H138" s="14" t="s">
        <v>1028</v>
      </c>
      <c r="I138" s="28"/>
      <c r="J138" s="15" t="s">
        <v>578</v>
      </c>
      <c r="K138" s="28"/>
      <c r="L138" s="15" t="s">
        <v>424</v>
      </c>
      <c r="M138" s="28"/>
      <c r="N138" s="15" t="s">
        <v>425</v>
      </c>
      <c r="O138" s="28"/>
      <c r="P138" s="15" t="s">
        <v>313</v>
      </c>
      <c r="Q138" s="29"/>
      <c r="R138" s="14" t="s">
        <v>416</v>
      </c>
      <c r="S138" s="28"/>
      <c r="T138" s="15" t="s">
        <v>264</v>
      </c>
      <c r="U138" s="28"/>
      <c r="V138" s="15" t="s">
        <v>384</v>
      </c>
      <c r="W138" s="28"/>
      <c r="X138" s="15" t="s">
        <v>389</v>
      </c>
      <c r="Y138" s="28"/>
      <c r="Z138" s="15" t="s">
        <v>514</v>
      </c>
      <c r="AA138" s="28"/>
      <c r="AB138" s="15" t="s">
        <v>385</v>
      </c>
      <c r="AC138" s="28"/>
      <c r="AD138" s="15" t="s">
        <v>568</v>
      </c>
      <c r="AE138" s="28"/>
      <c r="AF138" s="14" t="s">
        <v>96</v>
      </c>
      <c r="AG138" s="28"/>
      <c r="AH138" s="15" t="s">
        <v>104</v>
      </c>
      <c r="AI138" s="28"/>
      <c r="AJ138" s="15" t="s">
        <v>96</v>
      </c>
      <c r="AK138" s="28"/>
      <c r="AL138" s="15" t="s">
        <v>96</v>
      </c>
      <c r="AM138" s="28"/>
      <c r="AN138" s="15" t="s">
        <v>515</v>
      </c>
      <c r="AO138" s="29"/>
    </row>
    <row r="139" spans="2:41" customFormat="1" ht="15.75" x14ac:dyDescent="0.2">
      <c r="B139" s="114" t="s">
        <v>357</v>
      </c>
      <c r="C139" s="22" t="s">
        <v>758</v>
      </c>
      <c r="D139" s="23">
        <v>1977</v>
      </c>
      <c r="E139" s="48" t="s">
        <v>339</v>
      </c>
      <c r="F139" s="50" t="str">
        <f t="shared" si="8"/>
        <v>RankingOrderN/AN/AReasonable≤ 25WeightedPre-determinedPoint ValueAssignmentIndependentFlat only≤ 25AnyOrderComparisonProgramming</v>
      </c>
      <c r="G139" s="49">
        <f t="shared" si="9"/>
        <v>1</v>
      </c>
      <c r="H139" s="14" t="s">
        <v>118</v>
      </c>
      <c r="I139" s="28"/>
      <c r="J139" s="15" t="s">
        <v>389</v>
      </c>
      <c r="K139" s="28"/>
      <c r="L139" s="15" t="s">
        <v>96</v>
      </c>
      <c r="M139" s="28"/>
      <c r="N139" s="15" t="s">
        <v>96</v>
      </c>
      <c r="O139" s="28"/>
      <c r="P139" s="15" t="s">
        <v>329</v>
      </c>
      <c r="Q139" s="29"/>
      <c r="R139" s="14" t="s">
        <v>291</v>
      </c>
      <c r="S139" s="28"/>
      <c r="T139" s="15" t="s">
        <v>264</v>
      </c>
      <c r="U139" s="28"/>
      <c r="V139" s="15" t="s">
        <v>571</v>
      </c>
      <c r="W139" s="28"/>
      <c r="X139" s="15" t="s">
        <v>1203</v>
      </c>
      <c r="Y139" s="28"/>
      <c r="Z139" s="15" t="s">
        <v>160</v>
      </c>
      <c r="AA139" s="28"/>
      <c r="AB139" s="15" t="s">
        <v>385</v>
      </c>
      <c r="AC139" s="28"/>
      <c r="AD139" s="15" t="s">
        <v>486</v>
      </c>
      <c r="AE139" s="28"/>
      <c r="AF139" s="14" t="s">
        <v>291</v>
      </c>
      <c r="AG139" s="28"/>
      <c r="AH139" s="15" t="s">
        <v>289</v>
      </c>
      <c r="AI139" s="28"/>
      <c r="AJ139" s="15" t="s">
        <v>389</v>
      </c>
      <c r="AK139" s="28"/>
      <c r="AL139" s="15" t="s">
        <v>460</v>
      </c>
      <c r="AM139" s="28"/>
      <c r="AN139" s="15" t="s">
        <v>515</v>
      </c>
      <c r="AO139" s="29"/>
    </row>
    <row r="140" spans="2:41" customFormat="1" ht="15.75" x14ac:dyDescent="0.2">
      <c r="B140" s="114" t="s">
        <v>606</v>
      </c>
      <c r="C140" s="22" t="s">
        <v>789</v>
      </c>
      <c r="D140" s="23">
        <v>2013</v>
      </c>
      <c r="E140" s="48" t="s">
        <v>1056</v>
      </c>
      <c r="F140" s="50" t="str">
        <f t="shared" ref="F140:F204" si="10">_xlfn.CONCAT(H140,J140,L140,N140,P140,R140,T140,V140,X140,Z140,AB140,AD140,AF140,AH140,AJ140,AL140,AN140)</f>
        <v>RankingOrderBothN/AHeavy≤ 25WeightedSubjectiveIntervalAssignmentIndependentFlat only≤ 25NominalPoint ValueDirect RatingProgramming</v>
      </c>
      <c r="G140" s="49">
        <f t="shared" si="9"/>
        <v>1</v>
      </c>
      <c r="H140" s="14" t="s">
        <v>118</v>
      </c>
      <c r="I140" s="28"/>
      <c r="J140" s="15" t="s">
        <v>389</v>
      </c>
      <c r="K140" s="28"/>
      <c r="L140" s="15" t="s">
        <v>294</v>
      </c>
      <c r="M140" s="28"/>
      <c r="N140" s="15" t="s">
        <v>96</v>
      </c>
      <c r="O140" s="28"/>
      <c r="P140" s="15" t="s">
        <v>313</v>
      </c>
      <c r="Q140" s="29"/>
      <c r="R140" s="14" t="s">
        <v>291</v>
      </c>
      <c r="S140" s="28"/>
      <c r="T140" s="15" t="s">
        <v>264</v>
      </c>
      <c r="U140" s="28"/>
      <c r="V140" s="15" t="s">
        <v>383</v>
      </c>
      <c r="W140" s="28"/>
      <c r="X140" s="15" t="s">
        <v>461</v>
      </c>
      <c r="Y140" s="28"/>
      <c r="Z140" s="15" t="s">
        <v>160</v>
      </c>
      <c r="AA140" s="28"/>
      <c r="AB140" s="15" t="s">
        <v>385</v>
      </c>
      <c r="AC140" s="28"/>
      <c r="AD140" s="15" t="s">
        <v>486</v>
      </c>
      <c r="AE140" s="28"/>
      <c r="AF140" s="14" t="s">
        <v>291</v>
      </c>
      <c r="AG140" s="28"/>
      <c r="AH140" s="15" t="s">
        <v>150</v>
      </c>
      <c r="AI140" s="28"/>
      <c r="AJ140" s="15" t="s">
        <v>1203</v>
      </c>
      <c r="AK140" s="28"/>
      <c r="AL140" s="15" t="s">
        <v>346</v>
      </c>
      <c r="AM140" s="28"/>
      <c r="AN140" s="15" t="s">
        <v>515</v>
      </c>
      <c r="AO140" s="29"/>
    </row>
    <row r="141" spans="2:41" customFormat="1" ht="25.5" x14ac:dyDescent="0.2">
      <c r="B141" s="114" t="s">
        <v>586</v>
      </c>
      <c r="C141" s="22" t="s">
        <v>790</v>
      </c>
      <c r="D141" s="23">
        <v>2016</v>
      </c>
      <c r="E141" s="48" t="s">
        <v>340</v>
      </c>
      <c r="F141" s="50" t="str">
        <f t="shared" si="10"/>
        <v>RankingPoint ValuesN/AN/AReasonableUnlimitedWeightedPre-determinedPoint ValueAssignmentIndependentFlat onlyUnlimitedMeasurablePoint ValueDirect RatingSeparation</v>
      </c>
      <c r="G141" s="49">
        <f t="shared" si="9"/>
        <v>2</v>
      </c>
      <c r="H141" s="14" t="s">
        <v>118</v>
      </c>
      <c r="I141" s="28"/>
      <c r="J141" s="15" t="s">
        <v>578</v>
      </c>
      <c r="K141" s="28"/>
      <c r="L141" s="15" t="s">
        <v>96</v>
      </c>
      <c r="M141" s="28"/>
      <c r="N141" s="15" t="s">
        <v>96</v>
      </c>
      <c r="O141" s="28"/>
      <c r="P141" s="15" t="s">
        <v>329</v>
      </c>
      <c r="Q141" s="29"/>
      <c r="R141" s="14" t="s">
        <v>416</v>
      </c>
      <c r="S141" s="28"/>
      <c r="T141" s="15" t="s">
        <v>264</v>
      </c>
      <c r="U141" s="28"/>
      <c r="V141" s="15" t="s">
        <v>571</v>
      </c>
      <c r="W141" s="28"/>
      <c r="X141" s="15" t="s">
        <v>1203</v>
      </c>
      <c r="Y141" s="28"/>
      <c r="Z141" s="15" t="s">
        <v>160</v>
      </c>
      <c r="AA141" s="28"/>
      <c r="AB141" s="15" t="s">
        <v>385</v>
      </c>
      <c r="AC141" s="28"/>
      <c r="AD141" s="15" t="s">
        <v>486</v>
      </c>
      <c r="AE141" s="28"/>
      <c r="AF141" s="14" t="s">
        <v>416</v>
      </c>
      <c r="AG141" s="28"/>
      <c r="AH141" s="15" t="s">
        <v>104</v>
      </c>
      <c r="AI141" s="28"/>
      <c r="AJ141" s="15" t="s">
        <v>1203</v>
      </c>
      <c r="AK141" s="28"/>
      <c r="AL141" s="15" t="s">
        <v>346</v>
      </c>
      <c r="AM141" s="28"/>
      <c r="AN141" s="15" t="s">
        <v>516</v>
      </c>
      <c r="AO141" s="29"/>
    </row>
    <row r="142" spans="2:41" customFormat="1" ht="15.75" x14ac:dyDescent="0.2">
      <c r="B142" s="114" t="s">
        <v>324</v>
      </c>
      <c r="C142" s="22" t="s">
        <v>759</v>
      </c>
      <c r="D142" s="23">
        <v>2013</v>
      </c>
      <c r="E142" s="48" t="s">
        <v>326</v>
      </c>
      <c r="F142" s="50" t="str">
        <f t="shared" si="10"/>
        <v>CriteriaPoint ValuesPreference ModelN/AReasonable≤ 25WeightedSubjectiveRatioComparisonInteractingFlat onlyN/AAnyN/AN/AFunctional</v>
      </c>
      <c r="G142" s="49">
        <f t="shared" si="9"/>
        <v>1</v>
      </c>
      <c r="H142" s="14" t="s">
        <v>1028</v>
      </c>
      <c r="I142" s="28"/>
      <c r="J142" s="15" t="s">
        <v>578</v>
      </c>
      <c r="K142" s="28"/>
      <c r="L142" s="15" t="s">
        <v>424</v>
      </c>
      <c r="M142" s="28"/>
      <c r="N142" s="15" t="s">
        <v>96</v>
      </c>
      <c r="O142" s="28"/>
      <c r="P142" s="15" t="s">
        <v>329</v>
      </c>
      <c r="Q142" s="29"/>
      <c r="R142" s="14" t="s">
        <v>291</v>
      </c>
      <c r="S142" s="28"/>
      <c r="T142" s="15" t="s">
        <v>264</v>
      </c>
      <c r="U142" s="28"/>
      <c r="V142" s="15" t="s">
        <v>383</v>
      </c>
      <c r="W142" s="28"/>
      <c r="X142" s="15" t="s">
        <v>148</v>
      </c>
      <c r="Y142" s="28"/>
      <c r="Z142" s="15" t="s">
        <v>460</v>
      </c>
      <c r="AA142" s="28"/>
      <c r="AB142" s="15" t="s">
        <v>569</v>
      </c>
      <c r="AC142" s="28"/>
      <c r="AD142" s="15" t="s">
        <v>486</v>
      </c>
      <c r="AE142" s="28"/>
      <c r="AF142" s="14" t="s">
        <v>96</v>
      </c>
      <c r="AG142" s="28"/>
      <c r="AH142" s="15" t="s">
        <v>289</v>
      </c>
      <c r="AI142" s="28"/>
      <c r="AJ142" s="15" t="s">
        <v>96</v>
      </c>
      <c r="AK142" s="28"/>
      <c r="AL142" s="15" t="s">
        <v>96</v>
      </c>
      <c r="AM142" s="28"/>
      <c r="AN142" s="15" t="s">
        <v>149</v>
      </c>
      <c r="AO142" s="29"/>
    </row>
    <row r="143" spans="2:41" customFormat="1" ht="47.25" x14ac:dyDescent="0.2">
      <c r="B143" s="114" t="s">
        <v>13</v>
      </c>
      <c r="C143" s="22" t="s">
        <v>791</v>
      </c>
      <c r="D143" s="23">
        <v>1973</v>
      </c>
      <c r="E143" s="48" t="s">
        <v>246</v>
      </c>
      <c r="F143" s="50" t="str">
        <f t="shared" si="10"/>
        <v>RankingOrderN/AN/AReasonable≤ 25WeightedObjectivePoint ValueOptions-basedIndependentFlat only≤ 25AnyOrderComparisonSeparation</v>
      </c>
      <c r="G143" s="49">
        <f t="shared" si="9"/>
        <v>1</v>
      </c>
      <c r="H143" s="14" t="s">
        <v>118</v>
      </c>
      <c r="I143" s="28"/>
      <c r="J143" s="15" t="s">
        <v>389</v>
      </c>
      <c r="K143" s="28"/>
      <c r="L143" s="15" t="s">
        <v>96</v>
      </c>
      <c r="M143" s="28"/>
      <c r="N143" s="15" t="s">
        <v>96</v>
      </c>
      <c r="O143" s="28"/>
      <c r="P143" s="15" t="s">
        <v>329</v>
      </c>
      <c r="Q143" s="29"/>
      <c r="R143" s="14" t="s">
        <v>291</v>
      </c>
      <c r="S143" s="28"/>
      <c r="T143" s="15" t="s">
        <v>264</v>
      </c>
      <c r="U143" s="28"/>
      <c r="V143" s="15" t="s">
        <v>384</v>
      </c>
      <c r="W143" s="28"/>
      <c r="X143" s="15" t="s">
        <v>1203</v>
      </c>
      <c r="Y143" s="28"/>
      <c r="Z143" s="15" t="s">
        <v>514</v>
      </c>
      <c r="AA143" s="28"/>
      <c r="AB143" s="15" t="s">
        <v>385</v>
      </c>
      <c r="AC143" s="28"/>
      <c r="AD143" s="15" t="s">
        <v>486</v>
      </c>
      <c r="AE143" s="28"/>
      <c r="AF143" s="14" t="s">
        <v>291</v>
      </c>
      <c r="AG143" s="28"/>
      <c r="AH143" s="15" t="s">
        <v>289</v>
      </c>
      <c r="AI143" s="28"/>
      <c r="AJ143" s="15" t="s">
        <v>389</v>
      </c>
      <c r="AK143" s="28"/>
      <c r="AL143" s="15" t="s">
        <v>460</v>
      </c>
      <c r="AM143" s="28"/>
      <c r="AN143" s="15" t="s">
        <v>516</v>
      </c>
      <c r="AO143" s="29"/>
    </row>
    <row r="144" spans="2:41" customFormat="1" ht="25.5" x14ac:dyDescent="0.2">
      <c r="B144" s="114" t="s">
        <v>63</v>
      </c>
      <c r="C144" s="22" t="s">
        <v>792</v>
      </c>
      <c r="D144" s="23">
        <v>1993</v>
      </c>
      <c r="E144" s="48" t="s">
        <v>341</v>
      </c>
      <c r="F144" s="50" t="str">
        <f t="shared" si="10"/>
        <v>RankingOrderN/AN/ALightUnlimitedWeightedPre-determinedOrderAssignmentIndependentFlat onlyUnlimitedAnyOrderComparisonProgramming</v>
      </c>
      <c r="G144" s="49">
        <f t="shared" si="9"/>
        <v>1</v>
      </c>
      <c r="H144" s="14" t="s">
        <v>118</v>
      </c>
      <c r="I144" s="28"/>
      <c r="J144" s="15" t="s">
        <v>389</v>
      </c>
      <c r="K144" s="28"/>
      <c r="L144" s="15" t="s">
        <v>96</v>
      </c>
      <c r="M144" s="28"/>
      <c r="N144" s="15" t="s">
        <v>96</v>
      </c>
      <c r="O144" s="28"/>
      <c r="P144" s="15" t="s">
        <v>312</v>
      </c>
      <c r="Q144" s="29"/>
      <c r="R144" s="14" t="s">
        <v>416</v>
      </c>
      <c r="S144" s="28"/>
      <c r="T144" s="15" t="s">
        <v>264</v>
      </c>
      <c r="U144" s="28"/>
      <c r="V144" s="15" t="s">
        <v>571</v>
      </c>
      <c r="W144" s="28"/>
      <c r="X144" s="15" t="s">
        <v>389</v>
      </c>
      <c r="Y144" s="28"/>
      <c r="Z144" s="15" t="s">
        <v>160</v>
      </c>
      <c r="AA144" s="28"/>
      <c r="AB144" s="15" t="s">
        <v>385</v>
      </c>
      <c r="AC144" s="28"/>
      <c r="AD144" s="15" t="s">
        <v>486</v>
      </c>
      <c r="AE144" s="28"/>
      <c r="AF144" s="14" t="s">
        <v>416</v>
      </c>
      <c r="AG144" s="28"/>
      <c r="AH144" s="15" t="s">
        <v>289</v>
      </c>
      <c r="AI144" s="28"/>
      <c r="AJ144" s="15" t="s">
        <v>389</v>
      </c>
      <c r="AK144" s="28"/>
      <c r="AL144" s="15" t="s">
        <v>460</v>
      </c>
      <c r="AM144" s="28"/>
      <c r="AN144" s="15" t="s">
        <v>515</v>
      </c>
      <c r="AO144" s="29"/>
    </row>
    <row r="145" spans="2:41" customFormat="1" ht="15.75" x14ac:dyDescent="0.2">
      <c r="B145" s="114" t="s">
        <v>196</v>
      </c>
      <c r="C145" s="22" t="s">
        <v>794</v>
      </c>
      <c r="D145" s="23">
        <v>1996</v>
      </c>
      <c r="E145" s="48" t="s">
        <v>999</v>
      </c>
      <c r="F145" s="50" t="str">
        <f t="shared" si="10"/>
        <v>RankingPoint ValuesOption RatingsN/AReasonableUnlimitedEquivalentN/AN/AN/AIndependentFlat onlyUnlimitedNominalPoint ValueDirect RatingFunctional</v>
      </c>
      <c r="G145" s="49">
        <f t="shared" si="9"/>
        <v>2</v>
      </c>
      <c r="H145" s="14" t="s">
        <v>118</v>
      </c>
      <c r="I145" s="28"/>
      <c r="J145" s="15" t="s">
        <v>578</v>
      </c>
      <c r="K145" s="28"/>
      <c r="L145" s="15" t="s">
        <v>1054</v>
      </c>
      <c r="M145" s="28"/>
      <c r="N145" s="15" t="s">
        <v>96</v>
      </c>
      <c r="O145" s="28"/>
      <c r="P145" s="15" t="s">
        <v>329</v>
      </c>
      <c r="Q145" s="29"/>
      <c r="R145" s="14" t="s">
        <v>416</v>
      </c>
      <c r="S145" s="28"/>
      <c r="T145" s="15" t="s">
        <v>265</v>
      </c>
      <c r="U145" s="28"/>
      <c r="V145" s="15" t="s">
        <v>96</v>
      </c>
      <c r="W145" s="28"/>
      <c r="X145" s="15" t="s">
        <v>96</v>
      </c>
      <c r="Y145" s="28"/>
      <c r="Z145" s="15" t="s">
        <v>96</v>
      </c>
      <c r="AA145" s="28"/>
      <c r="AB145" s="15" t="s">
        <v>385</v>
      </c>
      <c r="AC145" s="28"/>
      <c r="AD145" s="15" t="s">
        <v>486</v>
      </c>
      <c r="AE145" s="28"/>
      <c r="AF145" s="14" t="s">
        <v>416</v>
      </c>
      <c r="AG145" s="28"/>
      <c r="AH145" s="15" t="s">
        <v>150</v>
      </c>
      <c r="AI145" s="28"/>
      <c r="AJ145" s="15" t="s">
        <v>1203</v>
      </c>
      <c r="AK145" s="28"/>
      <c r="AL145" s="15" t="s">
        <v>346</v>
      </c>
      <c r="AM145" s="28"/>
      <c r="AN145" s="15" t="s">
        <v>149</v>
      </c>
      <c r="AO145" s="29"/>
    </row>
    <row r="146" spans="2:41" customFormat="1" ht="38.25" x14ac:dyDescent="0.2">
      <c r="B146" s="114" t="s">
        <v>110</v>
      </c>
      <c r="C146" s="22" t="s">
        <v>795</v>
      </c>
      <c r="D146" s="23">
        <v>2015</v>
      </c>
      <c r="E146" s="48" t="s">
        <v>590</v>
      </c>
      <c r="F146" s="50" t="str">
        <f t="shared" si="10"/>
        <v>RankingPoint ValuesBothN/AReasonable≤ 25WeightedObjectivePoint ValueOptions-basedInteractingFlat onlyUnlimitedMeasurablePoint ValueDirect RatingSeparation</v>
      </c>
      <c r="G146" s="49">
        <f t="shared" si="9"/>
        <v>1</v>
      </c>
      <c r="H146" s="14" t="s">
        <v>118</v>
      </c>
      <c r="I146" s="28"/>
      <c r="J146" s="15" t="s">
        <v>578</v>
      </c>
      <c r="K146" s="28"/>
      <c r="L146" s="15" t="s">
        <v>294</v>
      </c>
      <c r="M146" s="28"/>
      <c r="N146" s="15" t="s">
        <v>96</v>
      </c>
      <c r="O146" s="28"/>
      <c r="P146" s="15" t="s">
        <v>329</v>
      </c>
      <c r="Q146" s="29"/>
      <c r="R146" s="14" t="s">
        <v>291</v>
      </c>
      <c r="S146" s="28"/>
      <c r="T146" s="15" t="s">
        <v>264</v>
      </c>
      <c r="U146" s="28"/>
      <c r="V146" s="15" t="s">
        <v>384</v>
      </c>
      <c r="W146" s="28"/>
      <c r="X146" s="15" t="s">
        <v>1203</v>
      </c>
      <c r="Y146" s="28"/>
      <c r="Z146" s="15" t="s">
        <v>514</v>
      </c>
      <c r="AA146" s="28"/>
      <c r="AB146" s="15" t="s">
        <v>569</v>
      </c>
      <c r="AC146" s="28"/>
      <c r="AD146" s="15" t="s">
        <v>486</v>
      </c>
      <c r="AE146" s="28"/>
      <c r="AF146" s="14" t="s">
        <v>416</v>
      </c>
      <c r="AG146" s="28"/>
      <c r="AH146" s="15" t="s">
        <v>104</v>
      </c>
      <c r="AI146" s="28"/>
      <c r="AJ146" s="15" t="s">
        <v>1203</v>
      </c>
      <c r="AK146" s="28"/>
      <c r="AL146" s="15" t="s">
        <v>346</v>
      </c>
      <c r="AM146" s="28"/>
      <c r="AN146" s="15" t="s">
        <v>516</v>
      </c>
      <c r="AO146" s="29"/>
    </row>
    <row r="147" spans="2:41" customFormat="1" ht="47.25" x14ac:dyDescent="0.2">
      <c r="B147" s="114" t="s">
        <v>33</v>
      </c>
      <c r="C147" s="22" t="s">
        <v>796</v>
      </c>
      <c r="D147" s="23">
        <v>1990</v>
      </c>
      <c r="E147" s="48" t="s">
        <v>342</v>
      </c>
      <c r="F147" s="50" t="str">
        <f t="shared" si="10"/>
        <v>RankingPoint ValuesN/AN/AReasonableUnlimitedWeightedPre-determinedOrderAssignmentIndependentHierarchical≤ 25AnyOrderComparisonFunctional</v>
      </c>
      <c r="G147" s="49">
        <f t="shared" si="9"/>
        <v>1</v>
      </c>
      <c r="H147" s="14" t="s">
        <v>118</v>
      </c>
      <c r="I147" s="28"/>
      <c r="J147" s="15" t="s">
        <v>578</v>
      </c>
      <c r="K147" s="28"/>
      <c r="L147" s="15" t="s">
        <v>96</v>
      </c>
      <c r="M147" s="28"/>
      <c r="N147" s="15" t="s">
        <v>96</v>
      </c>
      <c r="O147" s="28"/>
      <c r="P147" s="15" t="s">
        <v>329</v>
      </c>
      <c r="Q147" s="29"/>
      <c r="R147" s="14" t="s">
        <v>416</v>
      </c>
      <c r="S147" s="28"/>
      <c r="T147" s="15" t="s">
        <v>264</v>
      </c>
      <c r="U147" s="28"/>
      <c r="V147" s="15" t="s">
        <v>571</v>
      </c>
      <c r="W147" s="28"/>
      <c r="X147" s="15" t="s">
        <v>389</v>
      </c>
      <c r="Y147" s="28"/>
      <c r="Z147" s="15" t="s">
        <v>160</v>
      </c>
      <c r="AA147" s="28"/>
      <c r="AB147" s="15" t="s">
        <v>385</v>
      </c>
      <c r="AC147" s="28"/>
      <c r="AD147" s="15" t="s">
        <v>568</v>
      </c>
      <c r="AE147" s="28"/>
      <c r="AF147" s="14" t="s">
        <v>291</v>
      </c>
      <c r="AG147" s="28"/>
      <c r="AH147" s="15" t="s">
        <v>289</v>
      </c>
      <c r="AI147" s="28"/>
      <c r="AJ147" s="15" t="s">
        <v>389</v>
      </c>
      <c r="AK147" s="28"/>
      <c r="AL147" s="15" t="s">
        <v>460</v>
      </c>
      <c r="AM147" s="28"/>
      <c r="AN147" s="15" t="s">
        <v>149</v>
      </c>
      <c r="AO147" s="29"/>
    </row>
    <row r="148" spans="2:41" customFormat="1" ht="25.5" x14ac:dyDescent="0.2">
      <c r="B148" s="114" t="s">
        <v>466</v>
      </c>
      <c r="C148" s="22" t="s">
        <v>964</v>
      </c>
      <c r="D148" s="23">
        <v>2016</v>
      </c>
      <c r="E148" s="48" t="s">
        <v>570</v>
      </c>
      <c r="F148" s="50" t="str">
        <f t="shared" si="10"/>
        <v>FormulationPoint ValuesN/AN/ALightUnlimitedWeightedPre-determinedPoint ValueAssignmentIndependentFlat onlyUnlimitedMeasurablePoint ValueReferenceN/A</v>
      </c>
      <c r="G148" s="49">
        <f t="shared" si="9"/>
        <v>1</v>
      </c>
      <c r="H148" s="14" t="s">
        <v>1029</v>
      </c>
      <c r="I148" s="28"/>
      <c r="J148" s="15" t="s">
        <v>578</v>
      </c>
      <c r="K148" s="28"/>
      <c r="L148" s="15" t="s">
        <v>96</v>
      </c>
      <c r="M148" s="28"/>
      <c r="N148" s="15" t="s">
        <v>96</v>
      </c>
      <c r="O148" s="28"/>
      <c r="P148" s="15" t="s">
        <v>312</v>
      </c>
      <c r="Q148" s="29"/>
      <c r="R148" s="14" t="s">
        <v>416</v>
      </c>
      <c r="S148" s="28"/>
      <c r="T148" s="15" t="s">
        <v>264</v>
      </c>
      <c r="U148" s="28"/>
      <c r="V148" s="15" t="s">
        <v>571</v>
      </c>
      <c r="W148" s="28"/>
      <c r="X148" s="15" t="s">
        <v>1203</v>
      </c>
      <c r="Y148" s="28"/>
      <c r="Z148" s="15" t="s">
        <v>160</v>
      </c>
      <c r="AA148" s="28"/>
      <c r="AB148" s="15" t="s">
        <v>385</v>
      </c>
      <c r="AC148" s="28"/>
      <c r="AD148" s="15" t="s">
        <v>486</v>
      </c>
      <c r="AE148" s="28"/>
      <c r="AF148" s="14" t="s">
        <v>416</v>
      </c>
      <c r="AG148" s="28"/>
      <c r="AH148" s="15" t="s">
        <v>104</v>
      </c>
      <c r="AI148" s="28"/>
      <c r="AJ148" s="15" t="s">
        <v>1203</v>
      </c>
      <c r="AK148" s="28"/>
      <c r="AL148" s="15" t="s">
        <v>161</v>
      </c>
      <c r="AM148" s="28"/>
      <c r="AN148" s="15" t="s">
        <v>96</v>
      </c>
      <c r="AO148" s="29"/>
    </row>
    <row r="149" spans="2:41" customFormat="1" ht="31.5" x14ac:dyDescent="0.2">
      <c r="B149" s="114" t="s">
        <v>34</v>
      </c>
      <c r="C149" s="22" t="s">
        <v>797</v>
      </c>
      <c r="D149" s="23">
        <v>2005</v>
      </c>
      <c r="E149" s="48" t="s">
        <v>498</v>
      </c>
      <c r="F149" s="50" t="str">
        <f t="shared" si="10"/>
        <v>RankingPoint ValuesN/AN/ALight≤ 25WeightedPre-determinedOrderAssignmentIndependentHierarchical≤ 25AnyOrderComparisonFunctional</v>
      </c>
      <c r="G149" s="49">
        <f t="shared" si="9"/>
        <v>1</v>
      </c>
      <c r="H149" s="14" t="s">
        <v>118</v>
      </c>
      <c r="I149" s="28"/>
      <c r="J149" s="15" t="s">
        <v>578</v>
      </c>
      <c r="K149" s="28"/>
      <c r="L149" s="15" t="s">
        <v>96</v>
      </c>
      <c r="M149" s="28"/>
      <c r="N149" s="15" t="s">
        <v>96</v>
      </c>
      <c r="O149" s="28"/>
      <c r="P149" s="15" t="s">
        <v>312</v>
      </c>
      <c r="Q149" s="29"/>
      <c r="R149" s="14" t="s">
        <v>291</v>
      </c>
      <c r="S149" s="28"/>
      <c r="T149" s="15" t="s">
        <v>264</v>
      </c>
      <c r="U149" s="28"/>
      <c r="V149" s="15" t="s">
        <v>571</v>
      </c>
      <c r="W149" s="28"/>
      <c r="X149" s="15" t="s">
        <v>389</v>
      </c>
      <c r="Y149" s="28"/>
      <c r="Z149" s="15" t="s">
        <v>160</v>
      </c>
      <c r="AA149" s="28"/>
      <c r="AB149" s="15" t="s">
        <v>385</v>
      </c>
      <c r="AC149" s="28"/>
      <c r="AD149" s="15" t="s">
        <v>568</v>
      </c>
      <c r="AE149" s="28"/>
      <c r="AF149" s="14" t="s">
        <v>291</v>
      </c>
      <c r="AG149" s="28"/>
      <c r="AH149" s="15" t="s">
        <v>289</v>
      </c>
      <c r="AI149" s="28"/>
      <c r="AJ149" s="15" t="s">
        <v>389</v>
      </c>
      <c r="AK149" s="28"/>
      <c r="AL149" s="15" t="s">
        <v>460</v>
      </c>
      <c r="AM149" s="28"/>
      <c r="AN149" s="15" t="s">
        <v>149</v>
      </c>
      <c r="AO149" s="29"/>
    </row>
    <row r="150" spans="2:41" customFormat="1" ht="47.25" x14ac:dyDescent="0.2">
      <c r="B150" s="114" t="s">
        <v>98</v>
      </c>
      <c r="C150" s="22" t="s">
        <v>1300</v>
      </c>
      <c r="D150" s="23">
        <v>1986</v>
      </c>
      <c r="E150" s="48" t="s">
        <v>247</v>
      </c>
      <c r="F150" s="50" t="str">
        <f t="shared" si="10"/>
        <v>RankingOrderN/AOption RatingsHeavyUnlimitedWeightedPre-determinedPoint ValueAssignmentInteractingFlat onlyUnlimitedMeasurableOrderComparisonProgramming</v>
      </c>
      <c r="G150" s="49">
        <f t="shared" si="9"/>
        <v>1</v>
      </c>
      <c r="H150" s="14" t="s">
        <v>118</v>
      </c>
      <c r="I150" s="28"/>
      <c r="J150" s="15" t="s">
        <v>389</v>
      </c>
      <c r="K150" s="28"/>
      <c r="L150" s="15" t="s">
        <v>96</v>
      </c>
      <c r="M150" s="28"/>
      <c r="N150" s="15" t="s">
        <v>1054</v>
      </c>
      <c r="O150" s="28"/>
      <c r="P150" s="15" t="s">
        <v>313</v>
      </c>
      <c r="Q150" s="29"/>
      <c r="R150" s="14" t="s">
        <v>416</v>
      </c>
      <c r="S150" s="28"/>
      <c r="T150" s="15" t="s">
        <v>264</v>
      </c>
      <c r="U150" s="28"/>
      <c r="V150" s="15" t="s">
        <v>571</v>
      </c>
      <c r="W150" s="28"/>
      <c r="X150" s="15" t="s">
        <v>1203</v>
      </c>
      <c r="Y150" s="28"/>
      <c r="Z150" s="15" t="s">
        <v>160</v>
      </c>
      <c r="AA150" s="28"/>
      <c r="AB150" s="15" t="s">
        <v>569</v>
      </c>
      <c r="AC150" s="28"/>
      <c r="AD150" s="15" t="s">
        <v>486</v>
      </c>
      <c r="AE150" s="28"/>
      <c r="AF150" s="14" t="s">
        <v>416</v>
      </c>
      <c r="AG150" s="28"/>
      <c r="AH150" s="15" t="s">
        <v>104</v>
      </c>
      <c r="AI150" s="28"/>
      <c r="AJ150" s="15" t="s">
        <v>389</v>
      </c>
      <c r="AK150" s="28"/>
      <c r="AL150" s="15" t="s">
        <v>460</v>
      </c>
      <c r="AM150" s="28"/>
      <c r="AN150" s="15" t="s">
        <v>515</v>
      </c>
      <c r="AO150" s="29"/>
    </row>
    <row r="151" spans="2:41" customFormat="1" ht="47.25" x14ac:dyDescent="0.2">
      <c r="B151" s="114" t="s">
        <v>347</v>
      </c>
      <c r="C151" s="22" t="s">
        <v>803</v>
      </c>
      <c r="D151" s="23">
        <v>2020</v>
      </c>
      <c r="E151" s="48" t="s">
        <v>1301</v>
      </c>
      <c r="F151" s="50" t="str">
        <f t="shared" si="10"/>
        <v>RankingPoint ValuesN/AN/ALightUnlimitedWeightedPre-determinedPoint ValueAssignmentIndependentHierarchicalUnlimitedMeasurablePoint ValueComparisonSeparation</v>
      </c>
      <c r="G151" s="49">
        <f t="shared" si="9"/>
        <v>1</v>
      </c>
      <c r="H151" s="14" t="s">
        <v>118</v>
      </c>
      <c r="I151" s="28"/>
      <c r="J151" s="15" t="s">
        <v>578</v>
      </c>
      <c r="K151" s="28"/>
      <c r="L151" s="15" t="s">
        <v>96</v>
      </c>
      <c r="M151" s="28"/>
      <c r="N151" s="15" t="s">
        <v>96</v>
      </c>
      <c r="O151" s="28"/>
      <c r="P151" s="15" t="s">
        <v>312</v>
      </c>
      <c r="Q151" s="29"/>
      <c r="R151" s="14" t="s">
        <v>416</v>
      </c>
      <c r="S151" s="28"/>
      <c r="T151" s="15" t="s">
        <v>264</v>
      </c>
      <c r="U151" s="28"/>
      <c r="V151" s="15" t="s">
        <v>571</v>
      </c>
      <c r="W151" s="28"/>
      <c r="X151" s="15" t="s">
        <v>1203</v>
      </c>
      <c r="Y151" s="28"/>
      <c r="Z151" s="15" t="s">
        <v>160</v>
      </c>
      <c r="AA151" s="28"/>
      <c r="AB151" s="15" t="s">
        <v>385</v>
      </c>
      <c r="AC151" s="28"/>
      <c r="AD151" s="15" t="s">
        <v>568</v>
      </c>
      <c r="AE151" s="28"/>
      <c r="AF151" s="14" t="s">
        <v>416</v>
      </c>
      <c r="AG151" s="28"/>
      <c r="AH151" s="15" t="s">
        <v>104</v>
      </c>
      <c r="AI151" s="28"/>
      <c r="AJ151" s="15" t="s">
        <v>1203</v>
      </c>
      <c r="AK151" s="28"/>
      <c r="AL151" s="15" t="s">
        <v>460</v>
      </c>
      <c r="AM151" s="28"/>
      <c r="AN151" s="15" t="s">
        <v>516</v>
      </c>
      <c r="AO151" s="29"/>
    </row>
    <row r="152" spans="2:41" customFormat="1" ht="25.5" x14ac:dyDescent="0.2">
      <c r="B152" s="114" t="s">
        <v>42</v>
      </c>
      <c r="C152" s="22" t="s">
        <v>799</v>
      </c>
      <c r="D152" s="23">
        <v>2014</v>
      </c>
      <c r="E152" s="48" t="s">
        <v>344</v>
      </c>
      <c r="F152" s="50" t="str">
        <f t="shared" si="10"/>
        <v>RankingDistributionOption RatingsN/ALightUnlimitedWeightedPre-determinedPoint ValueAssignmentIndependentFlat onlyUnlimitedMeasurableDistributionDirect RatingFunctional</v>
      </c>
      <c r="G152" s="49">
        <f t="shared" si="9"/>
        <v>1</v>
      </c>
      <c r="H152" s="14" t="s">
        <v>118</v>
      </c>
      <c r="I152" s="28"/>
      <c r="J152" s="15" t="s">
        <v>462</v>
      </c>
      <c r="K152" s="28"/>
      <c r="L152" s="15" t="s">
        <v>1054</v>
      </c>
      <c r="M152" s="28"/>
      <c r="N152" s="15" t="s">
        <v>96</v>
      </c>
      <c r="O152" s="28"/>
      <c r="P152" s="15" t="s">
        <v>312</v>
      </c>
      <c r="Q152" s="29"/>
      <c r="R152" s="14" t="s">
        <v>416</v>
      </c>
      <c r="S152" s="28"/>
      <c r="T152" s="15" t="s">
        <v>264</v>
      </c>
      <c r="U152" s="28"/>
      <c r="V152" s="15" t="s">
        <v>571</v>
      </c>
      <c r="W152" s="28"/>
      <c r="X152" s="15" t="s">
        <v>1203</v>
      </c>
      <c r="Y152" s="28"/>
      <c r="Z152" s="15" t="s">
        <v>160</v>
      </c>
      <c r="AA152" s="28"/>
      <c r="AB152" s="15" t="s">
        <v>385</v>
      </c>
      <c r="AC152" s="28"/>
      <c r="AD152" s="15" t="s">
        <v>486</v>
      </c>
      <c r="AE152" s="28"/>
      <c r="AF152" s="14" t="s">
        <v>416</v>
      </c>
      <c r="AG152" s="28"/>
      <c r="AH152" s="15" t="s">
        <v>104</v>
      </c>
      <c r="AI152" s="28"/>
      <c r="AJ152" s="15" t="s">
        <v>462</v>
      </c>
      <c r="AK152" s="28"/>
      <c r="AL152" s="15" t="s">
        <v>346</v>
      </c>
      <c r="AM152" s="28"/>
      <c r="AN152" s="15" t="s">
        <v>149</v>
      </c>
      <c r="AO152" s="29"/>
    </row>
    <row r="153" spans="2:41" customFormat="1" ht="31.5" x14ac:dyDescent="0.2">
      <c r="B153" s="114" t="s">
        <v>348</v>
      </c>
      <c r="C153" s="22" t="s">
        <v>804</v>
      </c>
      <c r="D153" s="23">
        <v>2021</v>
      </c>
      <c r="E153" s="48" t="s">
        <v>506</v>
      </c>
      <c r="F153" s="50" t="str">
        <f t="shared" si="10"/>
        <v>RankingPoint ValuesN/AN/ALightUnlimitedWeightedObjectivePoint ValueOptions-basedIndependentFlat onlyUnlimitedMeasurablePoint ValueDirect RatingSeparation</v>
      </c>
      <c r="G153" s="49">
        <f t="shared" si="9"/>
        <v>1</v>
      </c>
      <c r="H153" s="14" t="s">
        <v>118</v>
      </c>
      <c r="I153" s="28"/>
      <c r="J153" s="15" t="s">
        <v>578</v>
      </c>
      <c r="K153" s="28"/>
      <c r="L153" s="15" t="s">
        <v>96</v>
      </c>
      <c r="M153" s="28"/>
      <c r="N153" s="15" t="s">
        <v>96</v>
      </c>
      <c r="O153" s="28"/>
      <c r="P153" s="15" t="s">
        <v>312</v>
      </c>
      <c r="Q153" s="29"/>
      <c r="R153" s="14" t="s">
        <v>416</v>
      </c>
      <c r="S153" s="28"/>
      <c r="T153" s="15" t="s">
        <v>264</v>
      </c>
      <c r="U153" s="28"/>
      <c r="V153" s="15" t="s">
        <v>384</v>
      </c>
      <c r="W153" s="28"/>
      <c r="X153" s="15" t="s">
        <v>1203</v>
      </c>
      <c r="Y153" s="28"/>
      <c r="Z153" s="15" t="s">
        <v>514</v>
      </c>
      <c r="AA153" s="28"/>
      <c r="AB153" s="15" t="s">
        <v>385</v>
      </c>
      <c r="AC153" s="28"/>
      <c r="AD153" s="15" t="s">
        <v>486</v>
      </c>
      <c r="AE153" s="28"/>
      <c r="AF153" s="14" t="s">
        <v>416</v>
      </c>
      <c r="AG153" s="28"/>
      <c r="AH153" s="15" t="s">
        <v>104</v>
      </c>
      <c r="AI153" s="28"/>
      <c r="AJ153" s="15" t="s">
        <v>1203</v>
      </c>
      <c r="AK153" s="28"/>
      <c r="AL153" s="15" t="s">
        <v>346</v>
      </c>
      <c r="AM153" s="28"/>
      <c r="AN153" s="15" t="s">
        <v>516</v>
      </c>
      <c r="AO153" s="29"/>
    </row>
    <row r="154" spans="2:41" customFormat="1" ht="31.5" x14ac:dyDescent="0.2">
      <c r="B154" s="114" t="s">
        <v>55</v>
      </c>
      <c r="C154" s="22" t="s">
        <v>800</v>
      </c>
      <c r="D154" s="23">
        <v>2014</v>
      </c>
      <c r="E154" s="48" t="s">
        <v>345</v>
      </c>
      <c r="F154" s="50" t="str">
        <f t="shared" si="10"/>
        <v>RankingPoint ValuesN/AN/ALightUnlimitedEquivalentN/AN/AN/AIndependentFlat only≤ 25MeasurableRatioComparisonFunctional</v>
      </c>
      <c r="G154" s="49">
        <f t="shared" si="9"/>
        <v>1</v>
      </c>
      <c r="H154" s="14" t="s">
        <v>118</v>
      </c>
      <c r="I154" s="28"/>
      <c r="J154" s="15" t="s">
        <v>578</v>
      </c>
      <c r="K154" s="28"/>
      <c r="L154" s="15" t="s">
        <v>96</v>
      </c>
      <c r="M154" s="28"/>
      <c r="N154" s="15" t="s">
        <v>96</v>
      </c>
      <c r="O154" s="28"/>
      <c r="P154" s="15" t="s">
        <v>312</v>
      </c>
      <c r="Q154" s="29"/>
      <c r="R154" s="14" t="s">
        <v>416</v>
      </c>
      <c r="S154" s="28"/>
      <c r="T154" s="15" t="s">
        <v>265</v>
      </c>
      <c r="U154" s="28"/>
      <c r="V154" s="15" t="s">
        <v>96</v>
      </c>
      <c r="W154" s="28"/>
      <c r="X154" s="15" t="s">
        <v>96</v>
      </c>
      <c r="Y154" s="28"/>
      <c r="Z154" s="15" t="s">
        <v>96</v>
      </c>
      <c r="AA154" s="28"/>
      <c r="AB154" s="15" t="s">
        <v>385</v>
      </c>
      <c r="AC154" s="28"/>
      <c r="AD154" s="15" t="s">
        <v>486</v>
      </c>
      <c r="AE154" s="28"/>
      <c r="AF154" s="14" t="s">
        <v>291</v>
      </c>
      <c r="AG154" s="28"/>
      <c r="AH154" s="15" t="s">
        <v>104</v>
      </c>
      <c r="AI154" s="28"/>
      <c r="AJ154" s="15" t="s">
        <v>148</v>
      </c>
      <c r="AK154" s="28"/>
      <c r="AL154" s="15" t="s">
        <v>460</v>
      </c>
      <c r="AM154" s="28"/>
      <c r="AN154" s="15" t="s">
        <v>149</v>
      </c>
      <c r="AO154" s="29"/>
    </row>
    <row r="155" spans="2:41" customFormat="1" ht="31.5" x14ac:dyDescent="0.2">
      <c r="B155" s="114" t="s">
        <v>53</v>
      </c>
      <c r="C155" s="22" t="s">
        <v>801</v>
      </c>
      <c r="D155" s="23">
        <v>1982</v>
      </c>
      <c r="E155" s="48" t="s">
        <v>248</v>
      </c>
      <c r="F155" s="50" t="str">
        <f t="shared" si="10"/>
        <v>RankingPoint ValuesN/AN/ALight≤ 25WeightedSubjectivePoint ValueReferenceIndependentFlat only≤ 25NominalRatioComparisonFunctional</v>
      </c>
      <c r="G155" s="49">
        <f t="shared" si="9"/>
        <v>1</v>
      </c>
      <c r="H155" s="14" t="s">
        <v>118</v>
      </c>
      <c r="I155" s="28"/>
      <c r="J155" s="15" t="s">
        <v>578</v>
      </c>
      <c r="K155" s="28"/>
      <c r="L155" s="15" t="s">
        <v>96</v>
      </c>
      <c r="M155" s="28"/>
      <c r="N155" s="15" t="s">
        <v>96</v>
      </c>
      <c r="O155" s="28"/>
      <c r="P155" s="15" t="s">
        <v>312</v>
      </c>
      <c r="Q155" s="29"/>
      <c r="R155" s="14" t="s">
        <v>291</v>
      </c>
      <c r="S155" s="28"/>
      <c r="T155" s="15" t="s">
        <v>264</v>
      </c>
      <c r="U155" s="28"/>
      <c r="V155" s="15" t="s">
        <v>383</v>
      </c>
      <c r="W155" s="28"/>
      <c r="X155" s="15" t="s">
        <v>1203</v>
      </c>
      <c r="Y155" s="28"/>
      <c r="Z155" s="15" t="s">
        <v>161</v>
      </c>
      <c r="AA155" s="28"/>
      <c r="AB155" s="15" t="s">
        <v>385</v>
      </c>
      <c r="AC155" s="28"/>
      <c r="AD155" s="15" t="s">
        <v>486</v>
      </c>
      <c r="AE155" s="28"/>
      <c r="AF155" s="14" t="s">
        <v>291</v>
      </c>
      <c r="AG155" s="28"/>
      <c r="AH155" s="15" t="s">
        <v>150</v>
      </c>
      <c r="AI155" s="28"/>
      <c r="AJ155" s="15" t="s">
        <v>148</v>
      </c>
      <c r="AK155" s="28"/>
      <c r="AL155" s="15" t="s">
        <v>460</v>
      </c>
      <c r="AM155" s="28"/>
      <c r="AN155" s="15" t="s">
        <v>149</v>
      </c>
      <c r="AO155" s="29"/>
    </row>
    <row r="156" spans="2:41" customFormat="1" ht="25.5" x14ac:dyDescent="0.2">
      <c r="B156" s="114" t="s">
        <v>83</v>
      </c>
      <c r="C156" s="22" t="s">
        <v>83</v>
      </c>
      <c r="D156" s="23">
        <v>1968</v>
      </c>
      <c r="E156" s="48" t="s">
        <v>1302</v>
      </c>
      <c r="F156" s="50" t="str">
        <f t="shared" si="10"/>
        <v>RankingOrderN/AN/ALightUnlimitedEquivalentN/AN/AN/AIndependentFlat onlyUnlimitedAnyPoint ValueDirect RatingProgramming</v>
      </c>
      <c r="G156" s="49">
        <f t="shared" si="9"/>
        <v>4</v>
      </c>
      <c r="H156" s="14" t="s">
        <v>118</v>
      </c>
      <c r="I156" s="28"/>
      <c r="J156" s="15" t="s">
        <v>389</v>
      </c>
      <c r="K156" s="28"/>
      <c r="L156" s="15" t="s">
        <v>96</v>
      </c>
      <c r="M156" s="28"/>
      <c r="N156" s="15" t="s">
        <v>96</v>
      </c>
      <c r="O156" s="28"/>
      <c r="P156" s="15" t="s">
        <v>312</v>
      </c>
      <c r="Q156" s="29"/>
      <c r="R156" s="14" t="s">
        <v>416</v>
      </c>
      <c r="S156" s="28"/>
      <c r="T156" s="15" t="s">
        <v>265</v>
      </c>
      <c r="U156" s="28"/>
      <c r="V156" s="15" t="s">
        <v>96</v>
      </c>
      <c r="W156" s="28"/>
      <c r="X156" s="15" t="s">
        <v>96</v>
      </c>
      <c r="Y156" s="28"/>
      <c r="Z156" s="15" t="s">
        <v>96</v>
      </c>
      <c r="AA156" s="28"/>
      <c r="AB156" s="15" t="s">
        <v>385</v>
      </c>
      <c r="AC156" s="28"/>
      <c r="AD156" s="15" t="s">
        <v>486</v>
      </c>
      <c r="AE156" s="28"/>
      <c r="AF156" s="14" t="s">
        <v>416</v>
      </c>
      <c r="AG156" s="28"/>
      <c r="AH156" s="15" t="s">
        <v>289</v>
      </c>
      <c r="AI156" s="28"/>
      <c r="AJ156" s="15" t="s">
        <v>1203</v>
      </c>
      <c r="AK156" s="28"/>
      <c r="AL156" s="15" t="s">
        <v>346</v>
      </c>
      <c r="AM156" s="28"/>
      <c r="AN156" s="15" t="s">
        <v>515</v>
      </c>
      <c r="AO156" s="29"/>
    </row>
    <row r="157" spans="2:41" customFormat="1" ht="25.5" x14ac:dyDescent="0.2">
      <c r="B157" s="114" t="s">
        <v>85</v>
      </c>
      <c r="C157" s="22" t="s">
        <v>85</v>
      </c>
      <c r="D157" s="23">
        <v>1944</v>
      </c>
      <c r="E157" s="48" t="s">
        <v>1303</v>
      </c>
      <c r="F157" s="50" t="str">
        <f t="shared" si="10"/>
        <v>RankingOrderN/AN/ALightUnlimitedEquivalentN/AN/AN/AIndependentFlat onlyUnlimitedAnyPoint ValueDirect RatingProgramming</v>
      </c>
      <c r="G157" s="49">
        <f t="shared" si="9"/>
        <v>4</v>
      </c>
      <c r="H157" s="14" t="s">
        <v>118</v>
      </c>
      <c r="I157" s="28"/>
      <c r="J157" s="15" t="s">
        <v>389</v>
      </c>
      <c r="K157" s="28"/>
      <c r="L157" s="15" t="s">
        <v>96</v>
      </c>
      <c r="M157" s="28"/>
      <c r="N157" s="15" t="s">
        <v>96</v>
      </c>
      <c r="O157" s="28"/>
      <c r="P157" s="15" t="s">
        <v>312</v>
      </c>
      <c r="Q157" s="29"/>
      <c r="R157" s="14" t="s">
        <v>416</v>
      </c>
      <c r="S157" s="28"/>
      <c r="T157" s="15" t="s">
        <v>265</v>
      </c>
      <c r="U157" s="28"/>
      <c r="V157" s="15" t="s">
        <v>96</v>
      </c>
      <c r="W157" s="28"/>
      <c r="X157" s="15" t="s">
        <v>96</v>
      </c>
      <c r="Y157" s="28"/>
      <c r="Z157" s="15" t="s">
        <v>96</v>
      </c>
      <c r="AA157" s="28"/>
      <c r="AB157" s="15" t="s">
        <v>385</v>
      </c>
      <c r="AC157" s="28"/>
      <c r="AD157" s="15" t="s">
        <v>486</v>
      </c>
      <c r="AE157" s="28"/>
      <c r="AF157" s="14" t="s">
        <v>416</v>
      </c>
      <c r="AG157" s="28"/>
      <c r="AH157" s="15" t="s">
        <v>289</v>
      </c>
      <c r="AI157" s="28"/>
      <c r="AJ157" s="15" t="s">
        <v>1203</v>
      </c>
      <c r="AK157" s="28"/>
      <c r="AL157" s="15" t="s">
        <v>346</v>
      </c>
      <c r="AM157" s="28"/>
      <c r="AN157" s="15" t="s">
        <v>515</v>
      </c>
      <c r="AO157" s="29"/>
    </row>
    <row r="158" spans="2:41" customFormat="1" ht="31.5" x14ac:dyDescent="0.2">
      <c r="B158" s="114" t="s">
        <v>459</v>
      </c>
      <c r="C158" s="22" t="s">
        <v>958</v>
      </c>
      <c r="D158" s="23">
        <v>2015</v>
      </c>
      <c r="E158" s="48" t="s">
        <v>464</v>
      </c>
      <c r="F158" s="50" t="str">
        <f t="shared" si="10"/>
        <v>RankingIntervalsN/AN/AHeavy≤ 25WeightedSubjectivePoint ValueComparisonInteractingFlat onlyUnlimitedMeasurablePoint ValueDirect RatingProgramming</v>
      </c>
      <c r="G158" s="49">
        <f t="shared" si="9"/>
        <v>1</v>
      </c>
      <c r="H158" s="14" t="s">
        <v>118</v>
      </c>
      <c r="I158" s="28"/>
      <c r="J158" s="15" t="s">
        <v>434</v>
      </c>
      <c r="K158" s="28"/>
      <c r="L158" s="15" t="s">
        <v>96</v>
      </c>
      <c r="M158" s="28"/>
      <c r="N158" s="15" t="s">
        <v>96</v>
      </c>
      <c r="O158" s="28"/>
      <c r="P158" s="15" t="s">
        <v>313</v>
      </c>
      <c r="Q158" s="29"/>
      <c r="R158" s="14" t="s">
        <v>291</v>
      </c>
      <c r="S158" s="28"/>
      <c r="T158" s="15" t="s">
        <v>264</v>
      </c>
      <c r="U158" s="28"/>
      <c r="V158" s="15" t="s">
        <v>383</v>
      </c>
      <c r="W158" s="28"/>
      <c r="X158" s="15" t="s">
        <v>1203</v>
      </c>
      <c r="Y158" s="28"/>
      <c r="Z158" s="15" t="s">
        <v>460</v>
      </c>
      <c r="AA158" s="28"/>
      <c r="AB158" s="15" t="s">
        <v>569</v>
      </c>
      <c r="AC158" s="28"/>
      <c r="AD158" s="15" t="s">
        <v>486</v>
      </c>
      <c r="AE158" s="28"/>
      <c r="AF158" s="14" t="s">
        <v>416</v>
      </c>
      <c r="AG158" s="28"/>
      <c r="AH158" s="15" t="s">
        <v>104</v>
      </c>
      <c r="AI158" s="28"/>
      <c r="AJ158" s="15" t="s">
        <v>1203</v>
      </c>
      <c r="AK158" s="28"/>
      <c r="AL158" s="15" t="s">
        <v>346</v>
      </c>
      <c r="AM158" s="28"/>
      <c r="AN158" s="15" t="s">
        <v>515</v>
      </c>
      <c r="AO158" s="29"/>
    </row>
    <row r="159" spans="2:41" customFormat="1" ht="25.5" x14ac:dyDescent="0.2">
      <c r="B159" s="114" t="s">
        <v>79</v>
      </c>
      <c r="C159" s="22" t="s">
        <v>807</v>
      </c>
      <c r="D159" s="23">
        <v>2017</v>
      </c>
      <c r="E159" s="48" t="s">
        <v>547</v>
      </c>
      <c r="F159" s="50" t="str">
        <f t="shared" si="10"/>
        <v>FormulationMixedBothN/ALightUnlimitedWeightedSubjectiveDistributionAssignmentIndependentFlat onlyUnlimitedNominalPoint ValueDirect RatingN/A</v>
      </c>
      <c r="G159" s="49">
        <f t="shared" si="9"/>
        <v>1</v>
      </c>
      <c r="H159" s="14" t="s">
        <v>1029</v>
      </c>
      <c r="I159" s="28"/>
      <c r="J159" s="15" t="s">
        <v>57</v>
      </c>
      <c r="K159" s="28"/>
      <c r="L159" s="15" t="s">
        <v>294</v>
      </c>
      <c r="M159" s="28"/>
      <c r="N159" s="15" t="s">
        <v>96</v>
      </c>
      <c r="O159" s="28"/>
      <c r="P159" s="15" t="s">
        <v>312</v>
      </c>
      <c r="Q159" s="29"/>
      <c r="R159" s="14" t="s">
        <v>416</v>
      </c>
      <c r="S159" s="28"/>
      <c r="T159" s="15" t="s">
        <v>264</v>
      </c>
      <c r="U159" s="28"/>
      <c r="V159" s="15" t="s">
        <v>383</v>
      </c>
      <c r="W159" s="28"/>
      <c r="X159" s="15" t="s">
        <v>462</v>
      </c>
      <c r="Y159" s="28"/>
      <c r="Z159" s="15" t="s">
        <v>160</v>
      </c>
      <c r="AA159" s="28"/>
      <c r="AB159" s="15" t="s">
        <v>385</v>
      </c>
      <c r="AC159" s="28"/>
      <c r="AD159" s="15" t="s">
        <v>486</v>
      </c>
      <c r="AE159" s="28"/>
      <c r="AF159" s="14" t="s">
        <v>416</v>
      </c>
      <c r="AG159" s="28"/>
      <c r="AH159" s="15" t="s">
        <v>150</v>
      </c>
      <c r="AI159" s="28"/>
      <c r="AJ159" s="15" t="s">
        <v>1203</v>
      </c>
      <c r="AK159" s="28"/>
      <c r="AL159" s="15" t="s">
        <v>346</v>
      </c>
      <c r="AM159" s="28"/>
      <c r="AN159" s="15" t="s">
        <v>96</v>
      </c>
      <c r="AO159" s="29"/>
    </row>
    <row r="160" spans="2:41" customFormat="1" ht="25.5" x14ac:dyDescent="0.2">
      <c r="B160" s="114" t="s">
        <v>103</v>
      </c>
      <c r="C160" s="22" t="s">
        <v>808</v>
      </c>
      <c r="D160" s="23">
        <v>1972</v>
      </c>
      <c r="E160" s="48" t="s">
        <v>552</v>
      </c>
      <c r="F160" s="50" t="str">
        <f t="shared" si="10"/>
        <v>RankingOrderPreference ModelBothReasonable≤ 25WeightedSubjectiveIntervalAssignmentIndependentFlat only≤ 25MeasurableOrderComparisonFunctional</v>
      </c>
      <c r="G160" s="49">
        <f t="shared" si="9"/>
        <v>1</v>
      </c>
      <c r="H160" s="14" t="s">
        <v>118</v>
      </c>
      <c r="I160" s="28"/>
      <c r="J160" s="15" t="s">
        <v>389</v>
      </c>
      <c r="K160" s="28"/>
      <c r="L160" s="15" t="s">
        <v>424</v>
      </c>
      <c r="M160" s="28"/>
      <c r="N160" s="15" t="s">
        <v>294</v>
      </c>
      <c r="O160" s="28"/>
      <c r="P160" s="15" t="s">
        <v>329</v>
      </c>
      <c r="Q160" s="29"/>
      <c r="R160" s="14" t="s">
        <v>291</v>
      </c>
      <c r="S160" s="28"/>
      <c r="T160" s="15" t="s">
        <v>264</v>
      </c>
      <c r="U160" s="28"/>
      <c r="V160" s="15" t="s">
        <v>383</v>
      </c>
      <c r="W160" s="28"/>
      <c r="X160" s="15" t="s">
        <v>461</v>
      </c>
      <c r="Y160" s="28"/>
      <c r="Z160" s="15" t="s">
        <v>160</v>
      </c>
      <c r="AA160" s="28"/>
      <c r="AB160" s="15" t="s">
        <v>385</v>
      </c>
      <c r="AC160" s="28"/>
      <c r="AD160" s="15" t="s">
        <v>486</v>
      </c>
      <c r="AE160" s="28"/>
      <c r="AF160" s="14" t="s">
        <v>291</v>
      </c>
      <c r="AG160" s="28"/>
      <c r="AH160" s="15" t="s">
        <v>104</v>
      </c>
      <c r="AI160" s="28"/>
      <c r="AJ160" s="15" t="s">
        <v>389</v>
      </c>
      <c r="AK160" s="28"/>
      <c r="AL160" s="15" t="s">
        <v>460</v>
      </c>
      <c r="AM160" s="28"/>
      <c r="AN160" s="15" t="s">
        <v>149</v>
      </c>
      <c r="AO160" s="29"/>
    </row>
    <row r="161" spans="2:41" customFormat="1" ht="25.5" x14ac:dyDescent="0.2">
      <c r="B161" s="114" t="s">
        <v>128</v>
      </c>
      <c r="C161" s="22" t="s">
        <v>810</v>
      </c>
      <c r="D161" s="23">
        <v>1977</v>
      </c>
      <c r="E161" s="48" t="s">
        <v>507</v>
      </c>
      <c r="F161" s="50" t="str">
        <f t="shared" si="10"/>
        <v>RankingOrderN/AOption RatingsReasonableUnlimitedWeightedPre-determinedPoint ValueAssignmentInteractingFlat onlyUnlimitedMeasurablePoint ValueDirect RatingSeparation</v>
      </c>
      <c r="G161" s="49">
        <f t="shared" si="9"/>
        <v>1</v>
      </c>
      <c r="H161" s="14" t="s">
        <v>118</v>
      </c>
      <c r="I161" s="28"/>
      <c r="J161" s="15" t="s">
        <v>389</v>
      </c>
      <c r="K161" s="28"/>
      <c r="L161" s="15" t="s">
        <v>96</v>
      </c>
      <c r="M161" s="28"/>
      <c r="N161" s="15" t="s">
        <v>1054</v>
      </c>
      <c r="O161" s="28"/>
      <c r="P161" s="15" t="s">
        <v>329</v>
      </c>
      <c r="Q161" s="29"/>
      <c r="R161" s="14" t="s">
        <v>416</v>
      </c>
      <c r="S161" s="28"/>
      <c r="T161" s="15" t="s">
        <v>264</v>
      </c>
      <c r="U161" s="28"/>
      <c r="V161" s="15" t="s">
        <v>571</v>
      </c>
      <c r="W161" s="28"/>
      <c r="X161" s="15" t="s">
        <v>1203</v>
      </c>
      <c r="Y161" s="28"/>
      <c r="Z161" s="15" t="s">
        <v>160</v>
      </c>
      <c r="AA161" s="28"/>
      <c r="AB161" s="15" t="s">
        <v>569</v>
      </c>
      <c r="AC161" s="28"/>
      <c r="AD161" s="15" t="s">
        <v>486</v>
      </c>
      <c r="AE161" s="28"/>
      <c r="AF161" s="14" t="s">
        <v>416</v>
      </c>
      <c r="AG161" s="28"/>
      <c r="AH161" s="15" t="s">
        <v>104</v>
      </c>
      <c r="AI161" s="28"/>
      <c r="AJ161" s="15" t="s">
        <v>1203</v>
      </c>
      <c r="AK161" s="28"/>
      <c r="AL161" s="15" t="s">
        <v>346</v>
      </c>
      <c r="AM161" s="28"/>
      <c r="AN161" s="15" t="s">
        <v>516</v>
      </c>
      <c r="AO161" s="29"/>
    </row>
    <row r="162" spans="2:41" customFormat="1" ht="25.5" x14ac:dyDescent="0.2">
      <c r="B162" s="114" t="s">
        <v>60</v>
      </c>
      <c r="C162" s="22" t="s">
        <v>747</v>
      </c>
      <c r="D162" s="23">
        <v>1984</v>
      </c>
      <c r="E162" s="48" t="s">
        <v>249</v>
      </c>
      <c r="F162" s="50" t="str">
        <f t="shared" si="10"/>
        <v>RankingOrderN/AOption RatingsReasonableUnlimitedEquivalentN/AN/AN/AIndependentFlat only≤ 25AnyOrderComparisonProgramming</v>
      </c>
      <c r="G162" s="49">
        <f t="shared" si="9"/>
        <v>1</v>
      </c>
      <c r="H162" s="14" t="s">
        <v>118</v>
      </c>
      <c r="I162" s="28"/>
      <c r="J162" s="15" t="s">
        <v>389</v>
      </c>
      <c r="K162" s="28"/>
      <c r="L162" s="15" t="s">
        <v>96</v>
      </c>
      <c r="M162" s="28"/>
      <c r="N162" s="15" t="s">
        <v>1054</v>
      </c>
      <c r="O162" s="28"/>
      <c r="P162" s="15" t="s">
        <v>329</v>
      </c>
      <c r="Q162" s="29"/>
      <c r="R162" s="14" t="s">
        <v>416</v>
      </c>
      <c r="S162" s="28"/>
      <c r="T162" s="15" t="s">
        <v>265</v>
      </c>
      <c r="U162" s="28"/>
      <c r="V162" s="15" t="s">
        <v>96</v>
      </c>
      <c r="W162" s="28"/>
      <c r="X162" s="15" t="s">
        <v>96</v>
      </c>
      <c r="Y162" s="28"/>
      <c r="Z162" s="15" t="s">
        <v>96</v>
      </c>
      <c r="AA162" s="28"/>
      <c r="AB162" s="15" t="s">
        <v>385</v>
      </c>
      <c r="AC162" s="28"/>
      <c r="AD162" s="15" t="s">
        <v>486</v>
      </c>
      <c r="AE162" s="28"/>
      <c r="AF162" s="14" t="s">
        <v>291</v>
      </c>
      <c r="AG162" s="28"/>
      <c r="AH162" s="15" t="s">
        <v>289</v>
      </c>
      <c r="AI162" s="28"/>
      <c r="AJ162" s="15" t="s">
        <v>389</v>
      </c>
      <c r="AK162" s="28"/>
      <c r="AL162" s="15" t="s">
        <v>460</v>
      </c>
      <c r="AM162" s="28"/>
      <c r="AN162" s="15" t="s">
        <v>515</v>
      </c>
      <c r="AO162" s="29"/>
    </row>
    <row r="163" spans="2:41" customFormat="1" ht="31.5" x14ac:dyDescent="0.2">
      <c r="B163" s="114" t="s">
        <v>351</v>
      </c>
      <c r="C163" s="22" t="s">
        <v>814</v>
      </c>
      <c r="D163" s="23">
        <v>2021</v>
      </c>
      <c r="E163" s="48" t="s">
        <v>1304</v>
      </c>
      <c r="F163" s="50" t="str">
        <f t="shared" si="10"/>
        <v>CriteriaPoint ValuesN/AN/ALightUnlimitedWeightedObjectivePoint ValueOptions-basedIndependentFlat onlyN/AMeasurableN/AN/AProgramming</v>
      </c>
      <c r="G163" s="49">
        <f t="shared" si="9"/>
        <v>1</v>
      </c>
      <c r="H163" s="14" t="s">
        <v>1028</v>
      </c>
      <c r="I163" s="28"/>
      <c r="J163" s="15" t="s">
        <v>578</v>
      </c>
      <c r="K163" s="28"/>
      <c r="L163" s="15" t="s">
        <v>96</v>
      </c>
      <c r="M163" s="28"/>
      <c r="N163" s="15" t="s">
        <v>96</v>
      </c>
      <c r="O163" s="28"/>
      <c r="P163" s="15" t="s">
        <v>312</v>
      </c>
      <c r="Q163" s="29"/>
      <c r="R163" s="14" t="s">
        <v>416</v>
      </c>
      <c r="S163" s="28"/>
      <c r="T163" s="15" t="s">
        <v>264</v>
      </c>
      <c r="U163" s="28"/>
      <c r="V163" s="15" t="s">
        <v>384</v>
      </c>
      <c r="W163" s="28"/>
      <c r="X163" s="15" t="s">
        <v>1203</v>
      </c>
      <c r="Y163" s="28"/>
      <c r="Z163" s="15" t="s">
        <v>514</v>
      </c>
      <c r="AA163" s="28"/>
      <c r="AB163" s="15" t="s">
        <v>385</v>
      </c>
      <c r="AC163" s="28"/>
      <c r="AD163" s="15" t="s">
        <v>486</v>
      </c>
      <c r="AE163" s="28"/>
      <c r="AF163" s="14" t="s">
        <v>96</v>
      </c>
      <c r="AG163" s="28"/>
      <c r="AH163" s="15" t="s">
        <v>104</v>
      </c>
      <c r="AI163" s="28"/>
      <c r="AJ163" s="15" t="s">
        <v>96</v>
      </c>
      <c r="AK163" s="28"/>
      <c r="AL163" s="15" t="s">
        <v>96</v>
      </c>
      <c r="AM163" s="28"/>
      <c r="AN163" s="15" t="s">
        <v>515</v>
      </c>
      <c r="AO163" s="29"/>
    </row>
    <row r="164" spans="2:41" customFormat="1" ht="31.5" x14ac:dyDescent="0.2">
      <c r="B164" s="114" t="s">
        <v>48</v>
      </c>
      <c r="C164" s="22" t="s">
        <v>815</v>
      </c>
      <c r="D164" s="23">
        <v>1987</v>
      </c>
      <c r="E164" s="48" t="s">
        <v>554</v>
      </c>
      <c r="F164" s="50" t="str">
        <f t="shared" si="10"/>
        <v>RankingPoint ValuesN/AN/ALightUnlimitedWeightedPre-determinedPoint ValueAssignmentIndependentFlat onlyUnlimitedMeasurablePoint ValueDirect RatingFunctional</v>
      </c>
      <c r="G164" s="49">
        <f t="shared" si="9"/>
        <v>8</v>
      </c>
      <c r="H164" s="14" t="s">
        <v>118</v>
      </c>
      <c r="I164" s="28"/>
      <c r="J164" s="15" t="s">
        <v>578</v>
      </c>
      <c r="K164" s="28"/>
      <c r="L164" s="15" t="s">
        <v>96</v>
      </c>
      <c r="M164" s="28"/>
      <c r="N164" s="15" t="s">
        <v>96</v>
      </c>
      <c r="O164" s="28"/>
      <c r="P164" s="15" t="s">
        <v>312</v>
      </c>
      <c r="Q164" s="29"/>
      <c r="R164" s="14" t="s">
        <v>416</v>
      </c>
      <c r="S164" s="28"/>
      <c r="T164" s="15" t="s">
        <v>264</v>
      </c>
      <c r="U164" s="28"/>
      <c r="V164" s="15" t="s">
        <v>571</v>
      </c>
      <c r="W164" s="28"/>
      <c r="X164" s="15" t="s">
        <v>1203</v>
      </c>
      <c r="Y164" s="28"/>
      <c r="Z164" s="15" t="s">
        <v>160</v>
      </c>
      <c r="AA164" s="28"/>
      <c r="AB164" s="15" t="s">
        <v>385</v>
      </c>
      <c r="AC164" s="28"/>
      <c r="AD164" s="15" t="s">
        <v>486</v>
      </c>
      <c r="AE164" s="28"/>
      <c r="AF164" s="14" t="s">
        <v>416</v>
      </c>
      <c r="AG164" s="28"/>
      <c r="AH164" s="15" t="s">
        <v>104</v>
      </c>
      <c r="AI164" s="28"/>
      <c r="AJ164" s="15" t="s">
        <v>1203</v>
      </c>
      <c r="AK164" s="28"/>
      <c r="AL164" s="15" t="s">
        <v>346</v>
      </c>
      <c r="AM164" s="28"/>
      <c r="AN164" s="15" t="s">
        <v>149</v>
      </c>
      <c r="AO164" s="29"/>
    </row>
    <row r="165" spans="2:41" customFormat="1" ht="25.5" x14ac:dyDescent="0.2">
      <c r="B165" s="114" t="s">
        <v>84</v>
      </c>
      <c r="C165" s="22" t="s">
        <v>84</v>
      </c>
      <c r="D165" s="23">
        <v>1944</v>
      </c>
      <c r="E165" s="48" t="s">
        <v>358</v>
      </c>
      <c r="F165" s="50" t="str">
        <f t="shared" si="10"/>
        <v>RankingOrderN/AN/ALightUnlimitedEquivalentN/AN/AN/AIndependentFlat onlyUnlimitedAnyPoint ValueDirect RatingProgramming</v>
      </c>
      <c r="G165" s="49">
        <f t="shared" si="9"/>
        <v>4</v>
      </c>
      <c r="H165" s="14" t="s">
        <v>118</v>
      </c>
      <c r="I165" s="28"/>
      <c r="J165" s="15" t="s">
        <v>389</v>
      </c>
      <c r="K165" s="28"/>
      <c r="L165" s="15" t="s">
        <v>96</v>
      </c>
      <c r="M165" s="28"/>
      <c r="N165" s="15" t="s">
        <v>96</v>
      </c>
      <c r="O165" s="28"/>
      <c r="P165" s="15" t="s">
        <v>312</v>
      </c>
      <c r="Q165" s="29"/>
      <c r="R165" s="14" t="s">
        <v>416</v>
      </c>
      <c r="S165" s="28"/>
      <c r="T165" s="15" t="s">
        <v>265</v>
      </c>
      <c r="U165" s="28"/>
      <c r="V165" s="15" t="s">
        <v>96</v>
      </c>
      <c r="W165" s="28"/>
      <c r="X165" s="15" t="s">
        <v>96</v>
      </c>
      <c r="Y165" s="28"/>
      <c r="Z165" s="15" t="s">
        <v>96</v>
      </c>
      <c r="AA165" s="28"/>
      <c r="AB165" s="15" t="s">
        <v>385</v>
      </c>
      <c r="AC165" s="28"/>
      <c r="AD165" s="15" t="s">
        <v>486</v>
      </c>
      <c r="AE165" s="28"/>
      <c r="AF165" s="14" t="s">
        <v>416</v>
      </c>
      <c r="AG165" s="28"/>
      <c r="AH165" s="15" t="s">
        <v>289</v>
      </c>
      <c r="AI165" s="28"/>
      <c r="AJ165" s="15" t="s">
        <v>1203</v>
      </c>
      <c r="AK165" s="28"/>
      <c r="AL165" s="15" t="s">
        <v>346</v>
      </c>
      <c r="AM165" s="28"/>
      <c r="AN165" s="15" t="s">
        <v>515</v>
      </c>
      <c r="AO165" s="29"/>
    </row>
    <row r="166" spans="2:41" customFormat="1" ht="38.25" x14ac:dyDescent="0.2">
      <c r="B166" s="114" t="s">
        <v>39</v>
      </c>
      <c r="C166" s="22" t="s">
        <v>817</v>
      </c>
      <c r="D166" s="23">
        <v>2010</v>
      </c>
      <c r="E166" s="48" t="s">
        <v>1305</v>
      </c>
      <c r="F166" s="50" t="str">
        <f t="shared" si="10"/>
        <v>RankingPoint ValuesOption RatingsN/AHeavyUnlimitedWeightedPre-determinedPoint ValueAssignmentIndependentHierarchicalUnlimitedMeasurableIntervalDirect RatingFunctional</v>
      </c>
      <c r="G166" s="49">
        <f t="shared" si="9"/>
        <v>1</v>
      </c>
      <c r="H166" s="14" t="s">
        <v>118</v>
      </c>
      <c r="I166" s="28"/>
      <c r="J166" s="15" t="s">
        <v>578</v>
      </c>
      <c r="K166" s="28"/>
      <c r="L166" s="15" t="s">
        <v>1054</v>
      </c>
      <c r="M166" s="28"/>
      <c r="N166" s="15" t="s">
        <v>96</v>
      </c>
      <c r="O166" s="28"/>
      <c r="P166" s="15" t="s">
        <v>313</v>
      </c>
      <c r="Q166" s="29"/>
      <c r="R166" s="14" t="s">
        <v>416</v>
      </c>
      <c r="S166" s="28"/>
      <c r="T166" s="15" t="s">
        <v>264</v>
      </c>
      <c r="U166" s="28"/>
      <c r="V166" s="15" t="s">
        <v>571</v>
      </c>
      <c r="W166" s="28"/>
      <c r="X166" s="15" t="s">
        <v>1203</v>
      </c>
      <c r="Y166" s="28"/>
      <c r="Z166" s="15" t="s">
        <v>160</v>
      </c>
      <c r="AA166" s="28"/>
      <c r="AB166" s="15" t="s">
        <v>385</v>
      </c>
      <c r="AC166" s="28"/>
      <c r="AD166" s="15" t="s">
        <v>568</v>
      </c>
      <c r="AE166" s="28"/>
      <c r="AF166" s="14" t="s">
        <v>416</v>
      </c>
      <c r="AG166" s="28"/>
      <c r="AH166" s="15" t="s">
        <v>104</v>
      </c>
      <c r="AI166" s="28"/>
      <c r="AJ166" s="15" t="s">
        <v>461</v>
      </c>
      <c r="AK166" s="28"/>
      <c r="AL166" s="15" t="s">
        <v>346</v>
      </c>
      <c r="AM166" s="28"/>
      <c r="AN166" s="15" t="s">
        <v>149</v>
      </c>
      <c r="AO166" s="29"/>
    </row>
    <row r="167" spans="2:41" customFormat="1" ht="15.75" x14ac:dyDescent="0.2">
      <c r="B167" s="114" t="s">
        <v>323</v>
      </c>
      <c r="C167" s="22" t="s">
        <v>757</v>
      </c>
      <c r="D167" s="23">
        <v>2015</v>
      </c>
      <c r="E167" s="48" t="s">
        <v>325</v>
      </c>
      <c r="F167" s="50" t="str">
        <f t="shared" si="10"/>
        <v>RankingPoint ValuesN/ACriteria InfluenceReasonable≤ 25WeightedSubjectiveRatioComparisonInteractingHierarchical≤ 25NominalRatioComparisonFunctional</v>
      </c>
      <c r="G167" s="49">
        <f t="shared" si="9"/>
        <v>1</v>
      </c>
      <c r="H167" s="14" t="s">
        <v>118</v>
      </c>
      <c r="I167" s="28"/>
      <c r="J167" s="15" t="s">
        <v>578</v>
      </c>
      <c r="K167" s="28"/>
      <c r="L167" s="15" t="s">
        <v>96</v>
      </c>
      <c r="M167" s="28"/>
      <c r="N167" s="15" t="s">
        <v>425</v>
      </c>
      <c r="O167" s="28"/>
      <c r="P167" s="15" t="s">
        <v>329</v>
      </c>
      <c r="Q167" s="29"/>
      <c r="R167" s="14" t="s">
        <v>291</v>
      </c>
      <c r="S167" s="28"/>
      <c r="T167" s="15" t="s">
        <v>264</v>
      </c>
      <c r="U167" s="28"/>
      <c r="V167" s="15" t="s">
        <v>383</v>
      </c>
      <c r="W167" s="28"/>
      <c r="X167" s="15" t="s">
        <v>148</v>
      </c>
      <c r="Y167" s="28"/>
      <c r="Z167" s="15" t="s">
        <v>460</v>
      </c>
      <c r="AA167" s="28"/>
      <c r="AB167" s="15" t="s">
        <v>569</v>
      </c>
      <c r="AC167" s="28"/>
      <c r="AD167" s="15" t="s">
        <v>568</v>
      </c>
      <c r="AE167" s="28"/>
      <c r="AF167" s="14" t="s">
        <v>291</v>
      </c>
      <c r="AG167" s="28"/>
      <c r="AH167" s="15" t="s">
        <v>150</v>
      </c>
      <c r="AI167" s="28"/>
      <c r="AJ167" s="15" t="s">
        <v>148</v>
      </c>
      <c r="AK167" s="28"/>
      <c r="AL167" s="15" t="s">
        <v>460</v>
      </c>
      <c r="AM167" s="28"/>
      <c r="AN167" s="15" t="s">
        <v>149</v>
      </c>
      <c r="AO167" s="29"/>
    </row>
    <row r="168" spans="2:41" customFormat="1" ht="47.25" x14ac:dyDescent="0.2">
      <c r="B168" s="114" t="s">
        <v>136</v>
      </c>
      <c r="C168" s="22" t="s">
        <v>818</v>
      </c>
      <c r="D168" s="23">
        <v>2003</v>
      </c>
      <c r="E168" s="48" t="s">
        <v>555</v>
      </c>
      <c r="F168" s="50" t="str">
        <f t="shared" si="10"/>
        <v>RankingPoint ValuesN/AN/ALightUnlimitedWeightedSubjectiveRatioReferenceIndependentFlat onlyUnlimitedNominalPoint ValueDirect RatingFunctional</v>
      </c>
      <c r="G168" s="49">
        <f t="shared" si="9"/>
        <v>1</v>
      </c>
      <c r="H168" s="14" t="s">
        <v>118</v>
      </c>
      <c r="I168" s="28"/>
      <c r="J168" s="15" t="s">
        <v>578</v>
      </c>
      <c r="K168" s="28"/>
      <c r="L168" s="15" t="s">
        <v>96</v>
      </c>
      <c r="M168" s="28"/>
      <c r="N168" s="15" t="s">
        <v>96</v>
      </c>
      <c r="O168" s="28"/>
      <c r="P168" s="15" t="s">
        <v>312</v>
      </c>
      <c r="Q168" s="29"/>
      <c r="R168" s="14" t="s">
        <v>416</v>
      </c>
      <c r="S168" s="28"/>
      <c r="T168" s="15" t="s">
        <v>264</v>
      </c>
      <c r="U168" s="28"/>
      <c r="V168" s="15" t="s">
        <v>383</v>
      </c>
      <c r="W168" s="28"/>
      <c r="X168" s="15" t="s">
        <v>148</v>
      </c>
      <c r="Y168" s="28"/>
      <c r="Z168" s="15" t="s">
        <v>161</v>
      </c>
      <c r="AA168" s="28"/>
      <c r="AB168" s="15" t="s">
        <v>385</v>
      </c>
      <c r="AC168" s="28"/>
      <c r="AD168" s="15" t="s">
        <v>486</v>
      </c>
      <c r="AE168" s="28"/>
      <c r="AF168" s="14" t="s">
        <v>416</v>
      </c>
      <c r="AG168" s="28"/>
      <c r="AH168" s="15" t="s">
        <v>150</v>
      </c>
      <c r="AI168" s="28"/>
      <c r="AJ168" s="15" t="s">
        <v>1203</v>
      </c>
      <c r="AK168" s="28"/>
      <c r="AL168" s="15" t="s">
        <v>346</v>
      </c>
      <c r="AM168" s="28"/>
      <c r="AN168" s="15" t="s">
        <v>149</v>
      </c>
      <c r="AO168" s="29"/>
    </row>
    <row r="169" spans="2:41" customFormat="1" ht="25.5" x14ac:dyDescent="0.2">
      <c r="B169" s="114" t="s">
        <v>81</v>
      </c>
      <c r="C169" s="22" t="s">
        <v>821</v>
      </c>
      <c r="D169" s="23">
        <v>2008</v>
      </c>
      <c r="E169" s="48" t="s">
        <v>985</v>
      </c>
      <c r="F169" s="50" t="str">
        <f t="shared" si="10"/>
        <v>RankingDistributionBothN/AReasonable≤ 25WeightedPre-determinedRatioAssignmentIndependentFlat only≤ 25AnyRatioProbabilityProgramming</v>
      </c>
      <c r="G169" s="49">
        <f t="shared" si="9"/>
        <v>1</v>
      </c>
      <c r="H169" s="14" t="s">
        <v>118</v>
      </c>
      <c r="I169" s="28"/>
      <c r="J169" s="15" t="s">
        <v>462</v>
      </c>
      <c r="K169" s="28"/>
      <c r="L169" s="15" t="s">
        <v>294</v>
      </c>
      <c r="M169" s="28"/>
      <c r="N169" s="15" t="s">
        <v>96</v>
      </c>
      <c r="O169" s="28"/>
      <c r="P169" s="15" t="s">
        <v>329</v>
      </c>
      <c r="Q169" s="29"/>
      <c r="R169" s="14" t="s">
        <v>291</v>
      </c>
      <c r="S169" s="28"/>
      <c r="T169" s="15" t="s">
        <v>264</v>
      </c>
      <c r="U169" s="28"/>
      <c r="V169" s="15" t="s">
        <v>571</v>
      </c>
      <c r="W169" s="28"/>
      <c r="X169" s="15" t="s">
        <v>148</v>
      </c>
      <c r="Y169" s="28"/>
      <c r="Z169" s="15" t="s">
        <v>160</v>
      </c>
      <c r="AA169" s="28"/>
      <c r="AB169" s="15" t="s">
        <v>385</v>
      </c>
      <c r="AC169" s="28"/>
      <c r="AD169" s="15" t="s">
        <v>486</v>
      </c>
      <c r="AE169" s="28"/>
      <c r="AF169" s="14" t="s">
        <v>291</v>
      </c>
      <c r="AG169" s="28"/>
      <c r="AH169" s="15" t="s">
        <v>289</v>
      </c>
      <c r="AI169" s="28"/>
      <c r="AJ169" s="15" t="s">
        <v>148</v>
      </c>
      <c r="AK169" s="28"/>
      <c r="AL169" s="15" t="s">
        <v>577</v>
      </c>
      <c r="AM169" s="28"/>
      <c r="AN169" s="15" t="s">
        <v>515</v>
      </c>
      <c r="AO169" s="29"/>
    </row>
    <row r="170" spans="2:41" customFormat="1" ht="31.5" x14ac:dyDescent="0.2">
      <c r="B170" s="114" t="s">
        <v>14</v>
      </c>
      <c r="C170" s="22" t="s">
        <v>822</v>
      </c>
      <c r="D170" s="23">
        <v>2006</v>
      </c>
      <c r="E170" s="48" t="s">
        <v>493</v>
      </c>
      <c r="F170" s="50" t="str">
        <f t="shared" si="10"/>
        <v>RankingPoint ValuesN/AN/ALightUnlimitedWeightedPre-determinedPoint ValueAssignmentIndependentFlat onlyUnlimitedMeasurablePoint ValueDirect RatingFunctional</v>
      </c>
      <c r="G170" s="49">
        <f t="shared" si="9"/>
        <v>8</v>
      </c>
      <c r="H170" s="14" t="s">
        <v>118</v>
      </c>
      <c r="I170" s="28"/>
      <c r="J170" s="15" t="s">
        <v>578</v>
      </c>
      <c r="K170" s="28"/>
      <c r="L170" s="15" t="s">
        <v>96</v>
      </c>
      <c r="M170" s="28"/>
      <c r="N170" s="15" t="s">
        <v>96</v>
      </c>
      <c r="O170" s="28"/>
      <c r="P170" s="15" t="s">
        <v>312</v>
      </c>
      <c r="Q170" s="29"/>
      <c r="R170" s="14" t="s">
        <v>416</v>
      </c>
      <c r="S170" s="28"/>
      <c r="T170" s="15" t="s">
        <v>264</v>
      </c>
      <c r="U170" s="28"/>
      <c r="V170" s="15" t="s">
        <v>571</v>
      </c>
      <c r="W170" s="28"/>
      <c r="X170" s="15" t="s">
        <v>1203</v>
      </c>
      <c r="Y170" s="28"/>
      <c r="Z170" s="15" t="s">
        <v>160</v>
      </c>
      <c r="AA170" s="28"/>
      <c r="AB170" s="15" t="s">
        <v>385</v>
      </c>
      <c r="AC170" s="28"/>
      <c r="AD170" s="15" t="s">
        <v>486</v>
      </c>
      <c r="AE170" s="28"/>
      <c r="AF170" s="14" t="s">
        <v>416</v>
      </c>
      <c r="AG170" s="28"/>
      <c r="AH170" s="15" t="s">
        <v>104</v>
      </c>
      <c r="AI170" s="28"/>
      <c r="AJ170" s="15" t="s">
        <v>1203</v>
      </c>
      <c r="AK170" s="28"/>
      <c r="AL170" s="15" t="s">
        <v>346</v>
      </c>
      <c r="AM170" s="28"/>
      <c r="AN170" s="15" t="s">
        <v>149</v>
      </c>
      <c r="AO170" s="29"/>
    </row>
    <row r="171" spans="2:41" customFormat="1" ht="31.5" x14ac:dyDescent="0.2">
      <c r="B171" s="114" t="s">
        <v>599</v>
      </c>
      <c r="C171" s="22" t="s">
        <v>812</v>
      </c>
      <c r="D171" s="23">
        <v>1964</v>
      </c>
      <c r="E171" s="48" t="s">
        <v>553</v>
      </c>
      <c r="F171" s="50" t="str">
        <f t="shared" si="10"/>
        <v>RankingOrderN/AN/ALightUnlimitedEquivalentN/AN/AN/AIndependentFlat onlyUnlimitedMeasurableRatioComparisonSeparation</v>
      </c>
      <c r="G171" s="49">
        <f t="shared" si="9"/>
        <v>1</v>
      </c>
      <c r="H171" s="14" t="s">
        <v>118</v>
      </c>
      <c r="I171" s="28"/>
      <c r="J171" s="15" t="s">
        <v>389</v>
      </c>
      <c r="K171" s="28"/>
      <c r="L171" s="15" t="s">
        <v>96</v>
      </c>
      <c r="M171" s="28"/>
      <c r="N171" s="15" t="s">
        <v>96</v>
      </c>
      <c r="O171" s="28"/>
      <c r="P171" s="15" t="s">
        <v>312</v>
      </c>
      <c r="Q171" s="29"/>
      <c r="R171" s="14" t="s">
        <v>416</v>
      </c>
      <c r="S171" s="28"/>
      <c r="T171" s="15" t="s">
        <v>265</v>
      </c>
      <c r="U171" s="28"/>
      <c r="V171" s="15" t="s">
        <v>96</v>
      </c>
      <c r="W171" s="28"/>
      <c r="X171" s="15" t="s">
        <v>96</v>
      </c>
      <c r="Y171" s="28"/>
      <c r="Z171" s="15" t="s">
        <v>96</v>
      </c>
      <c r="AA171" s="28"/>
      <c r="AB171" s="15" t="s">
        <v>385</v>
      </c>
      <c r="AC171" s="28"/>
      <c r="AD171" s="15" t="s">
        <v>486</v>
      </c>
      <c r="AE171" s="28"/>
      <c r="AF171" s="14" t="s">
        <v>416</v>
      </c>
      <c r="AG171" s="28"/>
      <c r="AH171" s="15" t="s">
        <v>104</v>
      </c>
      <c r="AI171" s="28"/>
      <c r="AJ171" s="15" t="s">
        <v>148</v>
      </c>
      <c r="AK171" s="28"/>
      <c r="AL171" s="15" t="s">
        <v>460</v>
      </c>
      <c r="AM171" s="28"/>
      <c r="AN171" s="15" t="s">
        <v>516</v>
      </c>
      <c r="AO171" s="29"/>
    </row>
    <row r="172" spans="2:41" customFormat="1" ht="15.75" x14ac:dyDescent="0.2">
      <c r="B172" s="114" t="s">
        <v>12</v>
      </c>
      <c r="C172" s="22" t="s">
        <v>823</v>
      </c>
      <c r="D172" s="23">
        <v>2010</v>
      </c>
      <c r="E172" s="48" t="s">
        <v>494</v>
      </c>
      <c r="F172" s="50" t="str">
        <f t="shared" si="10"/>
        <v>RankingPoint ValuesN/AN/ALightUnlimitedWeightedPre-determinedPoint ValueAssignmentIndependentFlat onlyUnlimitedMeasurablePoint ValueDirect RatingSeparation</v>
      </c>
      <c r="G172" s="49">
        <f t="shared" si="9"/>
        <v>3</v>
      </c>
      <c r="H172" s="14" t="s">
        <v>118</v>
      </c>
      <c r="I172" s="28"/>
      <c r="J172" s="15" t="s">
        <v>578</v>
      </c>
      <c r="K172" s="28"/>
      <c r="L172" s="15" t="s">
        <v>96</v>
      </c>
      <c r="M172" s="28"/>
      <c r="N172" s="15" t="s">
        <v>96</v>
      </c>
      <c r="O172" s="28"/>
      <c r="P172" s="15" t="s">
        <v>312</v>
      </c>
      <c r="Q172" s="29"/>
      <c r="R172" s="14" t="s">
        <v>416</v>
      </c>
      <c r="S172" s="28"/>
      <c r="T172" s="15" t="s">
        <v>264</v>
      </c>
      <c r="U172" s="28"/>
      <c r="V172" s="15" t="s">
        <v>571</v>
      </c>
      <c r="W172" s="28"/>
      <c r="X172" s="15" t="s">
        <v>1203</v>
      </c>
      <c r="Y172" s="28"/>
      <c r="Z172" s="15" t="s">
        <v>160</v>
      </c>
      <c r="AA172" s="28"/>
      <c r="AB172" s="15" t="s">
        <v>385</v>
      </c>
      <c r="AC172" s="28"/>
      <c r="AD172" s="15" t="s">
        <v>486</v>
      </c>
      <c r="AE172" s="28"/>
      <c r="AF172" s="14" t="s">
        <v>416</v>
      </c>
      <c r="AG172" s="28"/>
      <c r="AH172" s="15" t="s">
        <v>104</v>
      </c>
      <c r="AI172" s="28"/>
      <c r="AJ172" s="15" t="s">
        <v>1203</v>
      </c>
      <c r="AK172" s="28"/>
      <c r="AL172" s="15" t="s">
        <v>346</v>
      </c>
      <c r="AM172" s="28"/>
      <c r="AN172" s="15" t="s">
        <v>516</v>
      </c>
      <c r="AO172" s="29"/>
    </row>
    <row r="173" spans="2:41" customFormat="1" ht="25.5" x14ac:dyDescent="0.2">
      <c r="B173" s="114" t="s">
        <v>30</v>
      </c>
      <c r="C173" s="22" t="s">
        <v>824</v>
      </c>
      <c r="D173" s="23">
        <v>2002</v>
      </c>
      <c r="E173" s="48" t="s">
        <v>360</v>
      </c>
      <c r="F173" s="50" t="str">
        <f t="shared" si="10"/>
        <v>RankingDistributionOption RatingsN/AReasonableUnlimitedWeightedPre-determinedRatioAssignmentIndependentFlat onlyUnlimitedNominalPoint ValueDirect RatingProgramming</v>
      </c>
      <c r="G173" s="49">
        <f t="shared" si="9"/>
        <v>1</v>
      </c>
      <c r="H173" s="14" t="s">
        <v>118</v>
      </c>
      <c r="I173" s="28"/>
      <c r="J173" s="15" t="s">
        <v>462</v>
      </c>
      <c r="K173" s="28"/>
      <c r="L173" s="15" t="s">
        <v>1054</v>
      </c>
      <c r="M173" s="28"/>
      <c r="N173" s="15" t="s">
        <v>96</v>
      </c>
      <c r="O173" s="28"/>
      <c r="P173" s="15" t="s">
        <v>329</v>
      </c>
      <c r="Q173" s="29"/>
      <c r="R173" s="14" t="s">
        <v>416</v>
      </c>
      <c r="S173" s="28"/>
      <c r="T173" s="15" t="s">
        <v>264</v>
      </c>
      <c r="U173" s="28"/>
      <c r="V173" s="15" t="s">
        <v>571</v>
      </c>
      <c r="W173" s="28"/>
      <c r="X173" s="15" t="s">
        <v>148</v>
      </c>
      <c r="Y173" s="28"/>
      <c r="Z173" s="15" t="s">
        <v>160</v>
      </c>
      <c r="AA173" s="28"/>
      <c r="AB173" s="15" t="s">
        <v>385</v>
      </c>
      <c r="AC173" s="28"/>
      <c r="AD173" s="15" t="s">
        <v>486</v>
      </c>
      <c r="AE173" s="28"/>
      <c r="AF173" s="14" t="s">
        <v>416</v>
      </c>
      <c r="AG173" s="28"/>
      <c r="AH173" s="15" t="s">
        <v>150</v>
      </c>
      <c r="AI173" s="28"/>
      <c r="AJ173" s="15" t="s">
        <v>1203</v>
      </c>
      <c r="AK173" s="28"/>
      <c r="AL173" s="15" t="s">
        <v>346</v>
      </c>
      <c r="AM173" s="28"/>
      <c r="AN173" s="15" t="s">
        <v>515</v>
      </c>
      <c r="AO173" s="29"/>
    </row>
    <row r="174" spans="2:41" customFormat="1" ht="15.75" x14ac:dyDescent="0.2">
      <c r="B174" s="114" t="s">
        <v>159</v>
      </c>
      <c r="C174" s="22" t="s">
        <v>825</v>
      </c>
      <c r="D174" s="23">
        <v>2014</v>
      </c>
      <c r="E174" s="48" t="s">
        <v>250</v>
      </c>
      <c r="F174" s="50" t="str">
        <f t="shared" si="10"/>
        <v>RankingOrderOption RatingsN/AHeavyUnlimitedEquivalentN/AN/AN/AInteractingFlat onlyUnlimitedNominalPoint ValueDirect RatingProgramming</v>
      </c>
      <c r="G174" s="49">
        <f t="shared" si="9"/>
        <v>1</v>
      </c>
      <c r="H174" s="14" t="s">
        <v>118</v>
      </c>
      <c r="I174" s="28"/>
      <c r="J174" s="15" t="s">
        <v>389</v>
      </c>
      <c r="K174" s="28"/>
      <c r="L174" s="15" t="s">
        <v>1054</v>
      </c>
      <c r="M174" s="28"/>
      <c r="N174" s="15" t="s">
        <v>96</v>
      </c>
      <c r="O174" s="28"/>
      <c r="P174" s="15" t="s">
        <v>313</v>
      </c>
      <c r="Q174" s="29"/>
      <c r="R174" s="14" t="s">
        <v>416</v>
      </c>
      <c r="S174" s="28"/>
      <c r="T174" s="15" t="s">
        <v>265</v>
      </c>
      <c r="U174" s="28"/>
      <c r="V174" s="15" t="s">
        <v>96</v>
      </c>
      <c r="W174" s="28"/>
      <c r="X174" s="15" t="s">
        <v>96</v>
      </c>
      <c r="Y174" s="28"/>
      <c r="Z174" s="15" t="s">
        <v>96</v>
      </c>
      <c r="AA174" s="28"/>
      <c r="AB174" s="15" t="s">
        <v>569</v>
      </c>
      <c r="AC174" s="28"/>
      <c r="AD174" s="15" t="s">
        <v>486</v>
      </c>
      <c r="AE174" s="28"/>
      <c r="AF174" s="14" t="s">
        <v>416</v>
      </c>
      <c r="AG174" s="28"/>
      <c r="AH174" s="15" t="s">
        <v>150</v>
      </c>
      <c r="AI174" s="28"/>
      <c r="AJ174" s="15" t="s">
        <v>1203</v>
      </c>
      <c r="AK174" s="28"/>
      <c r="AL174" s="15" t="s">
        <v>346</v>
      </c>
      <c r="AM174" s="28"/>
      <c r="AN174" s="15" t="s">
        <v>515</v>
      </c>
      <c r="AO174" s="29"/>
    </row>
    <row r="175" spans="2:41" customFormat="1" ht="25.5" x14ac:dyDescent="0.2">
      <c r="B175" s="114" t="s">
        <v>72</v>
      </c>
      <c r="C175" s="22" t="s">
        <v>826</v>
      </c>
      <c r="D175" s="23">
        <v>1990</v>
      </c>
      <c r="E175" s="48" t="s">
        <v>361</v>
      </c>
      <c r="F175" s="50" t="str">
        <f t="shared" si="10"/>
        <v>RankingOrderN/ABothHeavyUnlimitedWeightedPre-determinedPoint ValueAssignmentIndependentFlat only≤ 25AnyDistributionProbabilityProgramming</v>
      </c>
      <c r="G175" s="49">
        <f t="shared" si="9"/>
        <v>1</v>
      </c>
      <c r="H175" s="14" t="s">
        <v>118</v>
      </c>
      <c r="I175" s="28"/>
      <c r="J175" s="15" t="s">
        <v>389</v>
      </c>
      <c r="K175" s="28"/>
      <c r="L175" s="15" t="s">
        <v>96</v>
      </c>
      <c r="M175" s="28"/>
      <c r="N175" s="15" t="s">
        <v>294</v>
      </c>
      <c r="O175" s="28"/>
      <c r="P175" s="15" t="s">
        <v>313</v>
      </c>
      <c r="Q175" s="29"/>
      <c r="R175" s="14" t="s">
        <v>416</v>
      </c>
      <c r="S175" s="28"/>
      <c r="T175" s="15" t="s">
        <v>264</v>
      </c>
      <c r="U175" s="28"/>
      <c r="V175" s="15" t="s">
        <v>571</v>
      </c>
      <c r="W175" s="28"/>
      <c r="X175" s="15" t="s">
        <v>1203</v>
      </c>
      <c r="Y175" s="28"/>
      <c r="Z175" s="15" t="s">
        <v>160</v>
      </c>
      <c r="AA175" s="28"/>
      <c r="AB175" s="15" t="s">
        <v>385</v>
      </c>
      <c r="AC175" s="28"/>
      <c r="AD175" s="15" t="s">
        <v>486</v>
      </c>
      <c r="AE175" s="28"/>
      <c r="AF175" s="14" t="s">
        <v>291</v>
      </c>
      <c r="AG175" s="28"/>
      <c r="AH175" s="15" t="s">
        <v>289</v>
      </c>
      <c r="AI175" s="28"/>
      <c r="AJ175" s="15" t="s">
        <v>462</v>
      </c>
      <c r="AK175" s="28"/>
      <c r="AL175" s="15" t="s">
        <v>577</v>
      </c>
      <c r="AM175" s="28"/>
      <c r="AN175" s="15" t="s">
        <v>515</v>
      </c>
      <c r="AO175" s="29"/>
    </row>
    <row r="176" spans="2:41" customFormat="1" ht="15.75" x14ac:dyDescent="0.2">
      <c r="B176" s="114" t="s">
        <v>1361</v>
      </c>
      <c r="C176" s="22" t="s">
        <v>1362</v>
      </c>
      <c r="D176" s="23">
        <v>2008</v>
      </c>
      <c r="E176" s="48" t="s">
        <v>1363</v>
      </c>
      <c r="F176" s="50" t="str">
        <f t="shared" ref="F176" si="11">_xlfn.CONCAT(H176,J176,L176,N176,P176,R176,T176,V176,X176,Z176,AB176,AD176,AF176,AH176,AJ176,AL176,AN176)</f>
        <v>RankingPoint ValuesBothN/AReasonableUnlimitedWeightedPre-determinedPoint ValueAssignmentIndependentHierarchicalUnlimitedMeasurablePoint ValueDirect RatingFunctional</v>
      </c>
      <c r="G176" s="49">
        <f t="shared" si="9"/>
        <v>1</v>
      </c>
      <c r="H176" s="14" t="s">
        <v>118</v>
      </c>
      <c r="I176" s="28"/>
      <c r="J176" s="15" t="s">
        <v>578</v>
      </c>
      <c r="K176" s="28"/>
      <c r="L176" s="15" t="s">
        <v>294</v>
      </c>
      <c r="M176" s="28"/>
      <c r="N176" s="15" t="s">
        <v>96</v>
      </c>
      <c r="O176" s="28"/>
      <c r="P176" s="15" t="s">
        <v>329</v>
      </c>
      <c r="Q176" s="29"/>
      <c r="R176" s="14" t="s">
        <v>416</v>
      </c>
      <c r="S176" s="28"/>
      <c r="T176" s="15" t="s">
        <v>264</v>
      </c>
      <c r="U176" s="28"/>
      <c r="V176" s="15" t="s">
        <v>571</v>
      </c>
      <c r="W176" s="28"/>
      <c r="X176" s="15" t="s">
        <v>1203</v>
      </c>
      <c r="Y176" s="28"/>
      <c r="Z176" s="15" t="s">
        <v>160</v>
      </c>
      <c r="AA176" s="28"/>
      <c r="AB176" s="15" t="s">
        <v>385</v>
      </c>
      <c r="AC176" s="28"/>
      <c r="AD176" s="15" t="s">
        <v>568</v>
      </c>
      <c r="AE176" s="28"/>
      <c r="AF176" s="14" t="s">
        <v>416</v>
      </c>
      <c r="AG176" s="28"/>
      <c r="AH176" s="15" t="s">
        <v>104</v>
      </c>
      <c r="AI176" s="28"/>
      <c r="AJ176" s="15" t="s">
        <v>1203</v>
      </c>
      <c r="AK176" s="28"/>
      <c r="AL176" s="15" t="s">
        <v>346</v>
      </c>
      <c r="AM176" s="28"/>
      <c r="AN176" s="15" t="s">
        <v>149</v>
      </c>
      <c r="AO176" s="29"/>
    </row>
    <row r="177" spans="2:41" customFormat="1" ht="47.25" x14ac:dyDescent="0.2">
      <c r="B177" s="114" t="s">
        <v>363</v>
      </c>
      <c r="C177" s="22" t="s">
        <v>827</v>
      </c>
      <c r="D177" s="23">
        <v>1995</v>
      </c>
      <c r="E177" s="48" t="s">
        <v>362</v>
      </c>
      <c r="F177" s="50" t="str">
        <f t="shared" si="10"/>
        <v>RankingPoint ValuesOption RatingsOption RatingsReasonableUnlimitedEquivalentN/AN/AN/AIndependentFlat onlyUnlimitedAnyPoint ValueComparisonFunctional</v>
      </c>
      <c r="G177" s="49">
        <f t="shared" si="9"/>
        <v>1</v>
      </c>
      <c r="H177" s="14" t="s">
        <v>118</v>
      </c>
      <c r="I177" s="28"/>
      <c r="J177" s="15" t="s">
        <v>578</v>
      </c>
      <c r="K177" s="28"/>
      <c r="L177" s="15" t="s">
        <v>1054</v>
      </c>
      <c r="M177" s="28"/>
      <c r="N177" s="15" t="s">
        <v>1054</v>
      </c>
      <c r="O177" s="28"/>
      <c r="P177" s="15" t="s">
        <v>329</v>
      </c>
      <c r="Q177" s="29"/>
      <c r="R177" s="14" t="s">
        <v>416</v>
      </c>
      <c r="S177" s="28"/>
      <c r="T177" s="15" t="s">
        <v>265</v>
      </c>
      <c r="U177" s="28"/>
      <c r="V177" s="15" t="s">
        <v>96</v>
      </c>
      <c r="W177" s="28"/>
      <c r="X177" s="15" t="s">
        <v>96</v>
      </c>
      <c r="Y177" s="28"/>
      <c r="Z177" s="15" t="s">
        <v>96</v>
      </c>
      <c r="AA177" s="28"/>
      <c r="AB177" s="15" t="s">
        <v>385</v>
      </c>
      <c r="AC177" s="28"/>
      <c r="AD177" s="15" t="s">
        <v>486</v>
      </c>
      <c r="AE177" s="28"/>
      <c r="AF177" s="14" t="s">
        <v>416</v>
      </c>
      <c r="AG177" s="28"/>
      <c r="AH177" s="15" t="s">
        <v>289</v>
      </c>
      <c r="AI177" s="28"/>
      <c r="AJ177" s="15" t="s">
        <v>1203</v>
      </c>
      <c r="AK177" s="28"/>
      <c r="AL177" s="15" t="s">
        <v>460</v>
      </c>
      <c r="AM177" s="28"/>
      <c r="AN177" s="15" t="s">
        <v>149</v>
      </c>
      <c r="AO177" s="29"/>
    </row>
    <row r="178" spans="2:41" customFormat="1" ht="31.5" x14ac:dyDescent="0.2">
      <c r="B178" s="114" t="s">
        <v>281</v>
      </c>
      <c r="C178" s="22" t="s">
        <v>828</v>
      </c>
      <c r="D178" s="23">
        <v>2010</v>
      </c>
      <c r="E178" s="48" t="s">
        <v>390</v>
      </c>
      <c r="F178" s="50" t="str">
        <f t="shared" si="10"/>
        <v>RankingOrderBothN/AHeavy≤ 25WeightedSubjectiveOrderReferenceInteractingFlat only≤ 25AnyOrderReferenceProgramming</v>
      </c>
      <c r="G178" s="49">
        <f t="shared" si="9"/>
        <v>1</v>
      </c>
      <c r="H178" s="14" t="s">
        <v>118</v>
      </c>
      <c r="I178" s="28"/>
      <c r="J178" s="15" t="s">
        <v>389</v>
      </c>
      <c r="K178" s="28"/>
      <c r="L178" s="15" t="s">
        <v>294</v>
      </c>
      <c r="M178" s="28"/>
      <c r="N178" s="15" t="s">
        <v>96</v>
      </c>
      <c r="O178" s="28"/>
      <c r="P178" s="15" t="s">
        <v>313</v>
      </c>
      <c r="Q178" s="29"/>
      <c r="R178" s="14" t="s">
        <v>291</v>
      </c>
      <c r="S178" s="28"/>
      <c r="T178" s="15" t="s">
        <v>264</v>
      </c>
      <c r="U178" s="28"/>
      <c r="V178" s="15" t="s">
        <v>383</v>
      </c>
      <c r="W178" s="28"/>
      <c r="X178" s="15" t="s">
        <v>389</v>
      </c>
      <c r="Y178" s="28"/>
      <c r="Z178" s="15" t="s">
        <v>161</v>
      </c>
      <c r="AA178" s="28"/>
      <c r="AB178" s="15" t="s">
        <v>569</v>
      </c>
      <c r="AC178" s="28"/>
      <c r="AD178" s="15" t="s">
        <v>486</v>
      </c>
      <c r="AE178" s="28"/>
      <c r="AF178" s="14" t="s">
        <v>291</v>
      </c>
      <c r="AG178" s="28"/>
      <c r="AH178" s="15" t="s">
        <v>289</v>
      </c>
      <c r="AI178" s="28"/>
      <c r="AJ178" s="15" t="s">
        <v>389</v>
      </c>
      <c r="AK178" s="28"/>
      <c r="AL178" s="15" t="s">
        <v>161</v>
      </c>
      <c r="AM178" s="28"/>
      <c r="AN178" s="15" t="s">
        <v>515</v>
      </c>
      <c r="AO178" s="29"/>
    </row>
    <row r="179" spans="2:41" customFormat="1" ht="15.75" x14ac:dyDescent="0.2">
      <c r="B179" s="114" t="s">
        <v>273</v>
      </c>
      <c r="C179" s="22" t="s">
        <v>830</v>
      </c>
      <c r="D179" s="23">
        <v>2013</v>
      </c>
      <c r="E179" s="48" t="s">
        <v>392</v>
      </c>
      <c r="F179" s="50" t="str">
        <f t="shared" si="10"/>
        <v>RankingOrderBothN/AHeavyUnlimitedWeightedPre-determinedRatioAssignmentIndependentHierarchicalUnlimitedMeasurablePoint ValueDirect RatingProgramming</v>
      </c>
      <c r="G179" s="49">
        <f t="shared" si="9"/>
        <v>1</v>
      </c>
      <c r="H179" s="14" t="s">
        <v>118</v>
      </c>
      <c r="I179" s="28"/>
      <c r="J179" s="15" t="s">
        <v>389</v>
      </c>
      <c r="K179" s="28"/>
      <c r="L179" s="15" t="s">
        <v>294</v>
      </c>
      <c r="M179" s="28"/>
      <c r="N179" s="15" t="s">
        <v>96</v>
      </c>
      <c r="O179" s="28"/>
      <c r="P179" s="15" t="s">
        <v>313</v>
      </c>
      <c r="Q179" s="29"/>
      <c r="R179" s="14" t="s">
        <v>416</v>
      </c>
      <c r="S179" s="28"/>
      <c r="T179" s="15" t="s">
        <v>264</v>
      </c>
      <c r="U179" s="28"/>
      <c r="V179" s="15" t="s">
        <v>571</v>
      </c>
      <c r="W179" s="28"/>
      <c r="X179" s="15" t="s">
        <v>148</v>
      </c>
      <c r="Y179" s="28"/>
      <c r="Z179" s="15" t="s">
        <v>160</v>
      </c>
      <c r="AA179" s="28"/>
      <c r="AB179" s="15" t="s">
        <v>385</v>
      </c>
      <c r="AC179" s="28"/>
      <c r="AD179" s="15" t="s">
        <v>568</v>
      </c>
      <c r="AE179" s="28"/>
      <c r="AF179" s="14" t="s">
        <v>416</v>
      </c>
      <c r="AG179" s="28"/>
      <c r="AH179" s="15" t="s">
        <v>104</v>
      </c>
      <c r="AI179" s="28"/>
      <c r="AJ179" s="15" t="s">
        <v>1203</v>
      </c>
      <c r="AK179" s="28"/>
      <c r="AL179" s="15" t="s">
        <v>346</v>
      </c>
      <c r="AM179" s="28"/>
      <c r="AN179" s="15" t="s">
        <v>515</v>
      </c>
      <c r="AO179" s="29"/>
    </row>
    <row r="180" spans="2:41" customFormat="1" ht="31.5" x14ac:dyDescent="0.2">
      <c r="B180" s="114" t="s">
        <v>276</v>
      </c>
      <c r="C180" s="22" t="s">
        <v>832</v>
      </c>
      <c r="D180" s="23">
        <v>2021</v>
      </c>
      <c r="E180" s="48" t="s">
        <v>393</v>
      </c>
      <c r="F180" s="50" t="str">
        <f t="shared" si="10"/>
        <v>RankingIntervalsBothOption RatingsHeavyUnlimitedWeightedSubjectivePoint ValueAssignmentIndependentFlat onlyUnlimitedAnyPoint ValueDirect RatingProgramming</v>
      </c>
      <c r="G180" s="49">
        <f t="shared" si="9"/>
        <v>1</v>
      </c>
      <c r="H180" s="14" t="s">
        <v>118</v>
      </c>
      <c r="I180" s="28"/>
      <c r="J180" s="15" t="s">
        <v>434</v>
      </c>
      <c r="K180" s="28"/>
      <c r="L180" s="15" t="s">
        <v>294</v>
      </c>
      <c r="M180" s="28"/>
      <c r="N180" s="15" t="s">
        <v>1054</v>
      </c>
      <c r="O180" s="28"/>
      <c r="P180" s="15" t="s">
        <v>313</v>
      </c>
      <c r="Q180" s="29"/>
      <c r="R180" s="14" t="s">
        <v>416</v>
      </c>
      <c r="S180" s="28"/>
      <c r="T180" s="15" t="s">
        <v>264</v>
      </c>
      <c r="U180" s="28"/>
      <c r="V180" s="15" t="s">
        <v>383</v>
      </c>
      <c r="W180" s="28"/>
      <c r="X180" s="15" t="s">
        <v>1203</v>
      </c>
      <c r="Y180" s="28"/>
      <c r="Z180" s="15" t="s">
        <v>160</v>
      </c>
      <c r="AA180" s="28"/>
      <c r="AB180" s="15" t="s">
        <v>385</v>
      </c>
      <c r="AC180" s="28"/>
      <c r="AD180" s="15" t="s">
        <v>486</v>
      </c>
      <c r="AE180" s="28"/>
      <c r="AF180" s="14" t="s">
        <v>416</v>
      </c>
      <c r="AG180" s="28"/>
      <c r="AH180" s="15" t="s">
        <v>289</v>
      </c>
      <c r="AI180" s="28"/>
      <c r="AJ180" s="15" t="s">
        <v>1203</v>
      </c>
      <c r="AK180" s="28"/>
      <c r="AL180" s="15" t="s">
        <v>346</v>
      </c>
      <c r="AM180" s="28"/>
      <c r="AN180" s="15" t="s">
        <v>515</v>
      </c>
      <c r="AO180" s="29"/>
    </row>
    <row r="181" spans="2:41" customFormat="1" ht="25.5" x14ac:dyDescent="0.2">
      <c r="B181" s="114" t="s">
        <v>175</v>
      </c>
      <c r="C181" s="22" t="s">
        <v>835</v>
      </c>
      <c r="D181" s="23">
        <v>1970</v>
      </c>
      <c r="E181" s="48" t="s">
        <v>1049</v>
      </c>
      <c r="F181" s="50" t="str">
        <f t="shared" si="10"/>
        <v>FormulationMixedOption RatingsN/ALightUnlimitedEquivalentN/AN/AN/AIndependentFlat onlyUnlimitedNominalRatioProbabilityN/A</v>
      </c>
      <c r="G181" s="49">
        <f t="shared" si="9"/>
        <v>1</v>
      </c>
      <c r="H181" s="14" t="s">
        <v>1029</v>
      </c>
      <c r="I181" s="28"/>
      <c r="J181" s="15" t="s">
        <v>57</v>
      </c>
      <c r="K181" s="28"/>
      <c r="L181" s="15" t="s">
        <v>1054</v>
      </c>
      <c r="M181" s="28"/>
      <c r="N181" s="15" t="s">
        <v>96</v>
      </c>
      <c r="O181" s="28"/>
      <c r="P181" s="15" t="s">
        <v>312</v>
      </c>
      <c r="Q181" s="29"/>
      <c r="R181" s="14" t="s">
        <v>416</v>
      </c>
      <c r="S181" s="28"/>
      <c r="T181" s="15" t="s">
        <v>265</v>
      </c>
      <c r="U181" s="28"/>
      <c r="V181" s="15" t="s">
        <v>96</v>
      </c>
      <c r="W181" s="28"/>
      <c r="X181" s="15" t="s">
        <v>96</v>
      </c>
      <c r="Y181" s="28"/>
      <c r="Z181" s="15" t="s">
        <v>96</v>
      </c>
      <c r="AA181" s="28"/>
      <c r="AB181" s="15" t="s">
        <v>385</v>
      </c>
      <c r="AC181" s="28"/>
      <c r="AD181" s="15" t="s">
        <v>486</v>
      </c>
      <c r="AE181" s="28"/>
      <c r="AF181" s="14" t="s">
        <v>416</v>
      </c>
      <c r="AG181" s="28"/>
      <c r="AH181" s="15" t="s">
        <v>150</v>
      </c>
      <c r="AI181" s="28"/>
      <c r="AJ181" s="15" t="s">
        <v>148</v>
      </c>
      <c r="AK181" s="28"/>
      <c r="AL181" s="15" t="s">
        <v>577</v>
      </c>
      <c r="AM181" s="28"/>
      <c r="AN181" s="15" t="s">
        <v>96</v>
      </c>
      <c r="AO181" s="29"/>
    </row>
    <row r="182" spans="2:41" customFormat="1" ht="25.5" x14ac:dyDescent="0.2">
      <c r="B182" s="114" t="s">
        <v>495</v>
      </c>
      <c r="C182" s="22" t="s">
        <v>833</v>
      </c>
      <c r="D182" s="23">
        <v>1995</v>
      </c>
      <c r="E182" s="48" t="s">
        <v>394</v>
      </c>
      <c r="F182" s="50" t="str">
        <f t="shared" si="10"/>
        <v>RankingPoint ValuesN/AOption RatingsHeavy≤ 25EquivalentN/AN/AN/AIndependentFlat onlyUnlimitedMeasurableRatioComparisonProgramming</v>
      </c>
      <c r="G182" s="49">
        <f t="shared" si="9"/>
        <v>1</v>
      </c>
      <c r="H182" s="14" t="s">
        <v>118</v>
      </c>
      <c r="I182" s="28"/>
      <c r="J182" s="15" t="s">
        <v>578</v>
      </c>
      <c r="K182" s="28"/>
      <c r="L182" s="15" t="s">
        <v>96</v>
      </c>
      <c r="M182" s="28"/>
      <c r="N182" s="15" t="s">
        <v>1054</v>
      </c>
      <c r="O182" s="28"/>
      <c r="P182" s="15" t="s">
        <v>313</v>
      </c>
      <c r="Q182" s="29"/>
      <c r="R182" s="14" t="s">
        <v>291</v>
      </c>
      <c r="S182" s="28"/>
      <c r="T182" s="15" t="s">
        <v>265</v>
      </c>
      <c r="U182" s="28"/>
      <c r="V182" s="15" t="s">
        <v>96</v>
      </c>
      <c r="W182" s="28"/>
      <c r="X182" s="15" t="s">
        <v>96</v>
      </c>
      <c r="Y182" s="28"/>
      <c r="Z182" s="15" t="s">
        <v>96</v>
      </c>
      <c r="AA182" s="28"/>
      <c r="AB182" s="15" t="s">
        <v>385</v>
      </c>
      <c r="AC182" s="28"/>
      <c r="AD182" s="15" t="s">
        <v>486</v>
      </c>
      <c r="AE182" s="28"/>
      <c r="AF182" s="14" t="s">
        <v>416</v>
      </c>
      <c r="AG182" s="28"/>
      <c r="AH182" s="15" t="s">
        <v>104</v>
      </c>
      <c r="AI182" s="28"/>
      <c r="AJ182" s="15" t="s">
        <v>148</v>
      </c>
      <c r="AK182" s="28"/>
      <c r="AL182" s="15" t="s">
        <v>460</v>
      </c>
      <c r="AM182" s="28"/>
      <c r="AN182" s="15" t="s">
        <v>515</v>
      </c>
      <c r="AO182" s="29"/>
    </row>
    <row r="183" spans="2:41" customFormat="1" ht="31.5" x14ac:dyDescent="0.2">
      <c r="B183" s="114" t="s">
        <v>391</v>
      </c>
      <c r="C183" s="22" t="s">
        <v>829</v>
      </c>
      <c r="D183" s="23">
        <v>2009</v>
      </c>
      <c r="E183" s="48" t="s">
        <v>508</v>
      </c>
      <c r="F183" s="50" t="str">
        <f t="shared" si="10"/>
        <v>RankingOrderOption RatingsOption RatingsHeavyUnlimitedWeightedPre-determinedPoint ValueAssignmentIndependentFlat only≤ 25MeasurableRatioComparisonProgramming</v>
      </c>
      <c r="G183" s="49">
        <f t="shared" si="9"/>
        <v>1</v>
      </c>
      <c r="H183" s="14" t="s">
        <v>118</v>
      </c>
      <c r="I183" s="28"/>
      <c r="J183" s="15" t="s">
        <v>389</v>
      </c>
      <c r="K183" s="28"/>
      <c r="L183" s="15" t="s">
        <v>1054</v>
      </c>
      <c r="M183" s="28"/>
      <c r="N183" s="15" t="s">
        <v>1054</v>
      </c>
      <c r="O183" s="28"/>
      <c r="P183" s="15" t="s">
        <v>313</v>
      </c>
      <c r="Q183" s="29"/>
      <c r="R183" s="14" t="s">
        <v>416</v>
      </c>
      <c r="S183" s="28"/>
      <c r="T183" s="15" t="s">
        <v>264</v>
      </c>
      <c r="U183" s="28"/>
      <c r="V183" s="15" t="s">
        <v>571</v>
      </c>
      <c r="W183" s="28"/>
      <c r="X183" s="15" t="s">
        <v>1203</v>
      </c>
      <c r="Y183" s="28"/>
      <c r="Z183" s="15" t="s">
        <v>160</v>
      </c>
      <c r="AA183" s="28"/>
      <c r="AB183" s="15" t="s">
        <v>385</v>
      </c>
      <c r="AC183" s="28"/>
      <c r="AD183" s="15" t="s">
        <v>486</v>
      </c>
      <c r="AE183" s="28"/>
      <c r="AF183" s="14" t="s">
        <v>291</v>
      </c>
      <c r="AG183" s="28"/>
      <c r="AH183" s="15" t="s">
        <v>104</v>
      </c>
      <c r="AI183" s="28"/>
      <c r="AJ183" s="15" t="s">
        <v>148</v>
      </c>
      <c r="AK183" s="28"/>
      <c r="AL183" s="15" t="s">
        <v>460</v>
      </c>
      <c r="AM183" s="28"/>
      <c r="AN183" s="15" t="s">
        <v>515</v>
      </c>
      <c r="AO183" s="29"/>
    </row>
    <row r="184" spans="2:41" customFormat="1" ht="31.5" x14ac:dyDescent="0.2">
      <c r="B184" s="114" t="s">
        <v>35</v>
      </c>
      <c r="C184" s="22" t="s">
        <v>837</v>
      </c>
      <c r="D184" s="23">
        <v>2002</v>
      </c>
      <c r="E184" s="48" t="s">
        <v>251</v>
      </c>
      <c r="F184" s="50" t="str">
        <f t="shared" si="10"/>
        <v>RankingPoint ValuesOption RatingsN/ALight≤ 25WeightedSubjectiveOrderComparisonIndependentHierarchical≤ 25AnyOrderComparisonProgramming</v>
      </c>
      <c r="G184" s="49">
        <f t="shared" si="9"/>
        <v>1</v>
      </c>
      <c r="H184" s="14" t="s">
        <v>118</v>
      </c>
      <c r="I184" s="28"/>
      <c r="J184" s="15" t="s">
        <v>578</v>
      </c>
      <c r="K184" s="28"/>
      <c r="L184" s="15" t="s">
        <v>1054</v>
      </c>
      <c r="M184" s="28"/>
      <c r="N184" s="15" t="s">
        <v>96</v>
      </c>
      <c r="O184" s="28"/>
      <c r="P184" s="15" t="s">
        <v>312</v>
      </c>
      <c r="Q184" s="29"/>
      <c r="R184" s="14" t="s">
        <v>291</v>
      </c>
      <c r="S184" s="28"/>
      <c r="T184" s="15" t="s">
        <v>264</v>
      </c>
      <c r="U184" s="28"/>
      <c r="V184" s="15" t="s">
        <v>383</v>
      </c>
      <c r="W184" s="28"/>
      <c r="X184" s="15" t="s">
        <v>389</v>
      </c>
      <c r="Y184" s="28"/>
      <c r="Z184" s="15" t="s">
        <v>460</v>
      </c>
      <c r="AA184" s="28"/>
      <c r="AB184" s="15" t="s">
        <v>385</v>
      </c>
      <c r="AC184" s="28"/>
      <c r="AD184" s="15" t="s">
        <v>568</v>
      </c>
      <c r="AE184" s="28"/>
      <c r="AF184" s="14" t="s">
        <v>291</v>
      </c>
      <c r="AG184" s="28"/>
      <c r="AH184" s="15" t="s">
        <v>289</v>
      </c>
      <c r="AI184" s="28"/>
      <c r="AJ184" s="15" t="s">
        <v>389</v>
      </c>
      <c r="AK184" s="28"/>
      <c r="AL184" s="15" t="s">
        <v>460</v>
      </c>
      <c r="AM184" s="28"/>
      <c r="AN184" s="15" t="s">
        <v>515</v>
      </c>
      <c r="AO184" s="29"/>
    </row>
    <row r="185" spans="2:41" customFormat="1" ht="15.75" x14ac:dyDescent="0.2">
      <c r="B185" s="114" t="s">
        <v>639</v>
      </c>
      <c r="C185" s="22" t="s">
        <v>982</v>
      </c>
      <c r="D185" s="23">
        <v>2019</v>
      </c>
      <c r="E185" s="48" t="s">
        <v>984</v>
      </c>
      <c r="F185" s="50" t="str">
        <f t="shared" si="10"/>
        <v>RankingPoint ValuesBothN/AReasonableUnlimitedWeightedPre-determinedOrderAssignmentIndependentHierarchicalUnlimitedAnyOrderComparisonProgramming</v>
      </c>
      <c r="G185" s="49">
        <f t="shared" si="9"/>
        <v>1</v>
      </c>
      <c r="H185" s="14" t="s">
        <v>118</v>
      </c>
      <c r="I185" s="28"/>
      <c r="J185" s="15" t="s">
        <v>578</v>
      </c>
      <c r="K185" s="28"/>
      <c r="L185" s="15" t="s">
        <v>294</v>
      </c>
      <c r="M185" s="28"/>
      <c r="N185" s="15" t="s">
        <v>96</v>
      </c>
      <c r="O185" s="28"/>
      <c r="P185" s="15" t="s">
        <v>329</v>
      </c>
      <c r="Q185" s="29"/>
      <c r="R185" s="14" t="s">
        <v>416</v>
      </c>
      <c r="S185" s="28"/>
      <c r="T185" s="15" t="s">
        <v>264</v>
      </c>
      <c r="U185" s="28"/>
      <c r="V185" s="15" t="s">
        <v>571</v>
      </c>
      <c r="W185" s="28"/>
      <c r="X185" s="15" t="s">
        <v>389</v>
      </c>
      <c r="Y185" s="28"/>
      <c r="Z185" s="15" t="s">
        <v>160</v>
      </c>
      <c r="AA185" s="28"/>
      <c r="AB185" s="15" t="s">
        <v>385</v>
      </c>
      <c r="AC185" s="28"/>
      <c r="AD185" s="15" t="s">
        <v>568</v>
      </c>
      <c r="AE185" s="28"/>
      <c r="AF185" s="14" t="s">
        <v>416</v>
      </c>
      <c r="AG185" s="28"/>
      <c r="AH185" s="15" t="s">
        <v>289</v>
      </c>
      <c r="AI185" s="28"/>
      <c r="AJ185" s="15" t="s">
        <v>389</v>
      </c>
      <c r="AK185" s="28"/>
      <c r="AL185" s="15" t="s">
        <v>460</v>
      </c>
      <c r="AM185" s="28"/>
      <c r="AN185" s="15" t="s">
        <v>515</v>
      </c>
      <c r="AO185" s="29"/>
    </row>
    <row r="186" spans="2:41" customFormat="1" ht="31.5" x14ac:dyDescent="0.2">
      <c r="B186" s="114" t="s">
        <v>50</v>
      </c>
      <c r="C186" s="22" t="s">
        <v>838</v>
      </c>
      <c r="D186" s="23">
        <v>1980</v>
      </c>
      <c r="E186" s="48" t="s">
        <v>252</v>
      </c>
      <c r="F186" s="50" t="str">
        <f t="shared" si="10"/>
        <v>RankingOrderOption RatingsOption RatingsHeavyUnlimitedWeightedSubjectivePoint ValueAssignmentIndependentFlat onlyUnlimitedAnyOrderComparisonSeparation</v>
      </c>
      <c r="G186" s="49">
        <f t="shared" si="9"/>
        <v>1</v>
      </c>
      <c r="H186" s="14" t="s">
        <v>118</v>
      </c>
      <c r="I186" s="28"/>
      <c r="J186" s="15" t="s">
        <v>389</v>
      </c>
      <c r="K186" s="28"/>
      <c r="L186" s="15" t="s">
        <v>1054</v>
      </c>
      <c r="M186" s="28"/>
      <c r="N186" s="15" t="s">
        <v>1054</v>
      </c>
      <c r="O186" s="28"/>
      <c r="P186" s="15" t="s">
        <v>313</v>
      </c>
      <c r="Q186" s="29"/>
      <c r="R186" s="14" t="s">
        <v>416</v>
      </c>
      <c r="S186" s="28"/>
      <c r="T186" s="15" t="s">
        <v>264</v>
      </c>
      <c r="U186" s="28"/>
      <c r="V186" s="15" t="s">
        <v>383</v>
      </c>
      <c r="W186" s="28"/>
      <c r="X186" s="15" t="s">
        <v>1203</v>
      </c>
      <c r="Y186" s="28"/>
      <c r="Z186" s="15" t="s">
        <v>160</v>
      </c>
      <c r="AA186" s="28"/>
      <c r="AB186" s="15" t="s">
        <v>385</v>
      </c>
      <c r="AC186" s="28"/>
      <c r="AD186" s="15" t="s">
        <v>486</v>
      </c>
      <c r="AE186" s="28"/>
      <c r="AF186" s="14" t="s">
        <v>416</v>
      </c>
      <c r="AG186" s="28"/>
      <c r="AH186" s="15" t="s">
        <v>289</v>
      </c>
      <c r="AI186" s="28"/>
      <c r="AJ186" s="15" t="s">
        <v>389</v>
      </c>
      <c r="AK186" s="28"/>
      <c r="AL186" s="15" t="s">
        <v>460</v>
      </c>
      <c r="AM186" s="28"/>
      <c r="AN186" s="15" t="s">
        <v>516</v>
      </c>
      <c r="AO186" s="29"/>
    </row>
    <row r="187" spans="2:41" customFormat="1" ht="25.5" x14ac:dyDescent="0.2">
      <c r="B187" s="114" t="s">
        <v>76</v>
      </c>
      <c r="C187" s="22" t="s">
        <v>840</v>
      </c>
      <c r="D187" s="23">
        <v>2002</v>
      </c>
      <c r="E187" s="48" t="s">
        <v>572</v>
      </c>
      <c r="F187" s="50" t="str">
        <f t="shared" si="10"/>
        <v>RankingPoint ValuesOption RatingsBothHeavyUnlimitedWeightedPre-determinedPoint ValueAssignmentInteractingFlat onlyUnlimitedMeasurableOrderReferenceFunctional</v>
      </c>
      <c r="G187" s="49">
        <f t="shared" si="9"/>
        <v>1</v>
      </c>
      <c r="H187" s="14" t="s">
        <v>118</v>
      </c>
      <c r="I187" s="28"/>
      <c r="J187" s="15" t="s">
        <v>578</v>
      </c>
      <c r="K187" s="28"/>
      <c r="L187" s="15" t="s">
        <v>1054</v>
      </c>
      <c r="M187" s="28"/>
      <c r="N187" s="15" t="s">
        <v>294</v>
      </c>
      <c r="O187" s="28"/>
      <c r="P187" s="15" t="s">
        <v>313</v>
      </c>
      <c r="Q187" s="29"/>
      <c r="R187" s="14" t="s">
        <v>416</v>
      </c>
      <c r="S187" s="28"/>
      <c r="T187" s="15" t="s">
        <v>264</v>
      </c>
      <c r="U187" s="28"/>
      <c r="V187" s="15" t="s">
        <v>571</v>
      </c>
      <c r="W187" s="28"/>
      <c r="X187" s="15" t="s">
        <v>1203</v>
      </c>
      <c r="Y187" s="28"/>
      <c r="Z187" s="15" t="s">
        <v>160</v>
      </c>
      <c r="AA187" s="28"/>
      <c r="AB187" s="15" t="s">
        <v>569</v>
      </c>
      <c r="AC187" s="28"/>
      <c r="AD187" s="15" t="s">
        <v>486</v>
      </c>
      <c r="AE187" s="28"/>
      <c r="AF187" s="14" t="s">
        <v>416</v>
      </c>
      <c r="AG187" s="28"/>
      <c r="AH187" s="15" t="s">
        <v>104</v>
      </c>
      <c r="AI187" s="28"/>
      <c r="AJ187" s="15" t="s">
        <v>389</v>
      </c>
      <c r="AK187" s="28"/>
      <c r="AL187" s="15" t="s">
        <v>161</v>
      </c>
      <c r="AM187" s="28"/>
      <c r="AN187" s="15" t="s">
        <v>149</v>
      </c>
      <c r="AO187" s="29"/>
    </row>
    <row r="188" spans="2:41" customFormat="1" ht="25.5" x14ac:dyDescent="0.2">
      <c r="B188" s="114" t="s">
        <v>59</v>
      </c>
      <c r="C188" s="22" t="s">
        <v>991</v>
      </c>
      <c r="D188" s="23">
        <v>1993</v>
      </c>
      <c r="E188" s="48" t="s">
        <v>1306</v>
      </c>
      <c r="F188" s="50" t="str">
        <f t="shared" si="10"/>
        <v>RankingPoint ValuesN/AN/AHeavyUnlimitedWeightedSubjectiveRatioOptions-basedIndependentFlat onlyUnlimitedMeasurablePoint ValueDirect RatingFunctional</v>
      </c>
      <c r="G188" s="49">
        <f t="shared" si="9"/>
        <v>1</v>
      </c>
      <c r="H188" s="14" t="s">
        <v>118</v>
      </c>
      <c r="I188" s="28"/>
      <c r="J188" s="15" t="s">
        <v>578</v>
      </c>
      <c r="K188" s="28"/>
      <c r="L188" s="15" t="s">
        <v>96</v>
      </c>
      <c r="M188" s="28"/>
      <c r="N188" s="15" t="s">
        <v>96</v>
      </c>
      <c r="O188" s="28"/>
      <c r="P188" s="15" t="s">
        <v>313</v>
      </c>
      <c r="Q188" s="29"/>
      <c r="R188" s="14" t="s">
        <v>416</v>
      </c>
      <c r="S188" s="28"/>
      <c r="T188" s="15" t="s">
        <v>264</v>
      </c>
      <c r="U188" s="28"/>
      <c r="V188" s="15" t="s">
        <v>383</v>
      </c>
      <c r="W188" s="28"/>
      <c r="X188" s="15" t="s">
        <v>148</v>
      </c>
      <c r="Y188" s="28"/>
      <c r="Z188" s="15" t="s">
        <v>514</v>
      </c>
      <c r="AA188" s="28"/>
      <c r="AB188" s="15" t="s">
        <v>385</v>
      </c>
      <c r="AC188" s="28"/>
      <c r="AD188" s="15" t="s">
        <v>486</v>
      </c>
      <c r="AE188" s="28"/>
      <c r="AF188" s="14" t="s">
        <v>416</v>
      </c>
      <c r="AG188" s="28"/>
      <c r="AH188" s="15" t="s">
        <v>104</v>
      </c>
      <c r="AI188" s="28"/>
      <c r="AJ188" s="15" t="s">
        <v>1203</v>
      </c>
      <c r="AK188" s="28"/>
      <c r="AL188" s="15" t="s">
        <v>346</v>
      </c>
      <c r="AM188" s="28"/>
      <c r="AN188" s="15" t="s">
        <v>149</v>
      </c>
      <c r="AO188" s="29"/>
    </row>
    <row r="189" spans="2:41" customFormat="1" ht="25.5" x14ac:dyDescent="0.2">
      <c r="B189" s="114" t="s">
        <v>990</v>
      </c>
      <c r="C189" s="22" t="s">
        <v>993</v>
      </c>
      <c r="D189" s="23">
        <v>2001</v>
      </c>
      <c r="E189" s="48" t="s">
        <v>994</v>
      </c>
      <c r="F189" s="50" t="str">
        <f t="shared" si="10"/>
        <v>RankingPoint ValuesBothN/AHeavyUnlimitedWeightedSubjectiveRatioOptions-basedIndependentFlat onlyUnlimitedMeasurableOrderComparisonFunctional</v>
      </c>
      <c r="G189" s="49">
        <f t="shared" si="9"/>
        <v>1</v>
      </c>
      <c r="H189" s="14" t="s">
        <v>118</v>
      </c>
      <c r="I189" s="28"/>
      <c r="J189" s="15" t="s">
        <v>578</v>
      </c>
      <c r="K189" s="28"/>
      <c r="L189" s="15" t="s">
        <v>294</v>
      </c>
      <c r="M189" s="28"/>
      <c r="N189" s="15" t="s">
        <v>96</v>
      </c>
      <c r="O189" s="28"/>
      <c r="P189" s="15" t="s">
        <v>313</v>
      </c>
      <c r="Q189" s="29"/>
      <c r="R189" s="14" t="s">
        <v>416</v>
      </c>
      <c r="S189" s="28"/>
      <c r="T189" s="15" t="s">
        <v>264</v>
      </c>
      <c r="U189" s="28"/>
      <c r="V189" s="15" t="s">
        <v>383</v>
      </c>
      <c r="W189" s="28"/>
      <c r="X189" s="15" t="s">
        <v>148</v>
      </c>
      <c r="Y189" s="28"/>
      <c r="Z189" s="15" t="s">
        <v>514</v>
      </c>
      <c r="AA189" s="28"/>
      <c r="AB189" s="15" t="s">
        <v>385</v>
      </c>
      <c r="AC189" s="28"/>
      <c r="AD189" s="15" t="s">
        <v>486</v>
      </c>
      <c r="AE189" s="28"/>
      <c r="AF189" s="14" t="s">
        <v>416</v>
      </c>
      <c r="AG189" s="28"/>
      <c r="AH189" s="15" t="s">
        <v>104</v>
      </c>
      <c r="AI189" s="28"/>
      <c r="AJ189" s="15" t="s">
        <v>389</v>
      </c>
      <c r="AK189" s="28"/>
      <c r="AL189" s="15" t="s">
        <v>460</v>
      </c>
      <c r="AM189" s="28"/>
      <c r="AN189" s="15" t="s">
        <v>149</v>
      </c>
      <c r="AO189" s="29"/>
    </row>
    <row r="190" spans="2:41" customFormat="1" ht="31.5" x14ac:dyDescent="0.2">
      <c r="B190" s="114" t="s">
        <v>995</v>
      </c>
      <c r="C190" s="22" t="s">
        <v>996</v>
      </c>
      <c r="D190" s="23">
        <v>2002</v>
      </c>
      <c r="E190" s="48" t="s">
        <v>997</v>
      </c>
      <c r="F190" s="50" t="str">
        <f t="shared" si="10"/>
        <v>RankingPoint ValuesBothN/AHeavyUnlimitedWeightedSubjectiveRatioOptions-basedIndependentFlat onlyUnlimitedMeasurablePoint ValueDirect RatingFunctional</v>
      </c>
      <c r="G190" s="49">
        <f t="shared" si="9"/>
        <v>1</v>
      </c>
      <c r="H190" s="14" t="s">
        <v>118</v>
      </c>
      <c r="I190" s="28"/>
      <c r="J190" s="15" t="s">
        <v>578</v>
      </c>
      <c r="K190" s="28"/>
      <c r="L190" s="15" t="s">
        <v>294</v>
      </c>
      <c r="M190" s="28"/>
      <c r="N190" s="15" t="s">
        <v>96</v>
      </c>
      <c r="O190" s="28"/>
      <c r="P190" s="15" t="s">
        <v>313</v>
      </c>
      <c r="Q190" s="29"/>
      <c r="R190" s="14" t="s">
        <v>416</v>
      </c>
      <c r="S190" s="28"/>
      <c r="T190" s="15" t="s">
        <v>264</v>
      </c>
      <c r="U190" s="28"/>
      <c r="V190" s="15" t="s">
        <v>383</v>
      </c>
      <c r="W190" s="28"/>
      <c r="X190" s="15" t="s">
        <v>148</v>
      </c>
      <c r="Y190" s="28"/>
      <c r="Z190" s="15" t="s">
        <v>514</v>
      </c>
      <c r="AA190" s="28"/>
      <c r="AB190" s="15" t="s">
        <v>385</v>
      </c>
      <c r="AC190" s="28"/>
      <c r="AD190" s="15" t="s">
        <v>486</v>
      </c>
      <c r="AE190" s="28"/>
      <c r="AF190" s="14" t="s">
        <v>416</v>
      </c>
      <c r="AG190" s="28"/>
      <c r="AH190" s="15" t="s">
        <v>104</v>
      </c>
      <c r="AI190" s="28"/>
      <c r="AJ190" s="15" t="s">
        <v>1203</v>
      </c>
      <c r="AK190" s="28"/>
      <c r="AL190" s="15" t="s">
        <v>346</v>
      </c>
      <c r="AM190" s="28"/>
      <c r="AN190" s="15" t="s">
        <v>149</v>
      </c>
      <c r="AO190" s="29"/>
    </row>
    <row r="191" spans="2:41" customFormat="1" ht="31.5" x14ac:dyDescent="0.2">
      <c r="B191" s="114" t="s">
        <v>86</v>
      </c>
      <c r="C191" s="22" t="s">
        <v>841</v>
      </c>
      <c r="D191" s="23">
        <v>1998</v>
      </c>
      <c r="E191" s="48" t="s">
        <v>615</v>
      </c>
      <c r="F191" s="50" t="str">
        <f t="shared" si="10"/>
        <v>CriteriaPoint ValuesPreference ModelCriteria InfluenceHeavy≤ 25WeightedSubjectiveOrderComparisonInteractingFlat onlyN/AAnyN/AN/AProgramming</v>
      </c>
      <c r="G191" s="49">
        <f t="shared" si="9"/>
        <v>1</v>
      </c>
      <c r="H191" s="14" t="s">
        <v>1028</v>
      </c>
      <c r="I191" s="28"/>
      <c r="J191" s="15" t="s">
        <v>578</v>
      </c>
      <c r="K191" s="28"/>
      <c r="L191" s="15" t="s">
        <v>424</v>
      </c>
      <c r="M191" s="28"/>
      <c r="N191" s="15" t="s">
        <v>425</v>
      </c>
      <c r="O191" s="28"/>
      <c r="P191" s="15" t="s">
        <v>313</v>
      </c>
      <c r="Q191" s="29"/>
      <c r="R191" s="14" t="s">
        <v>291</v>
      </c>
      <c r="S191" s="28"/>
      <c r="T191" s="15" t="s">
        <v>264</v>
      </c>
      <c r="U191" s="28"/>
      <c r="V191" s="15" t="s">
        <v>383</v>
      </c>
      <c r="W191" s="28"/>
      <c r="X191" s="15" t="s">
        <v>389</v>
      </c>
      <c r="Y191" s="28"/>
      <c r="Z191" s="15" t="s">
        <v>460</v>
      </c>
      <c r="AA191" s="28"/>
      <c r="AB191" s="15" t="s">
        <v>569</v>
      </c>
      <c r="AC191" s="28"/>
      <c r="AD191" s="15" t="s">
        <v>486</v>
      </c>
      <c r="AE191" s="28"/>
      <c r="AF191" s="14" t="s">
        <v>96</v>
      </c>
      <c r="AG191" s="28"/>
      <c r="AH191" s="15" t="s">
        <v>289</v>
      </c>
      <c r="AI191" s="28"/>
      <c r="AJ191" s="15" t="s">
        <v>96</v>
      </c>
      <c r="AK191" s="28"/>
      <c r="AL191" s="15" t="s">
        <v>96</v>
      </c>
      <c r="AM191" s="28"/>
      <c r="AN191" s="15" t="s">
        <v>515</v>
      </c>
      <c r="AO191" s="29"/>
    </row>
    <row r="192" spans="2:41" customFormat="1" ht="31.5" x14ac:dyDescent="0.2">
      <c r="B192" s="114" t="s">
        <v>115</v>
      </c>
      <c r="C192" s="22" t="s">
        <v>842</v>
      </c>
      <c r="D192" s="23">
        <v>1992</v>
      </c>
      <c r="E192" s="48" t="s">
        <v>397</v>
      </c>
      <c r="F192" s="50" t="str">
        <f t="shared" si="10"/>
        <v>RankingIntervalsBothN/AHeavy≤ 25WeightedSubjectiveIntervalComparisonIndependentHierarchicalUnlimitedMeasurableIntervalDirect RatingFunctional</v>
      </c>
      <c r="G192" s="49">
        <f t="shared" si="9"/>
        <v>1</v>
      </c>
      <c r="H192" s="14" t="s">
        <v>118</v>
      </c>
      <c r="I192" s="28"/>
      <c r="J192" s="15" t="s">
        <v>434</v>
      </c>
      <c r="K192" s="28"/>
      <c r="L192" s="15" t="s">
        <v>294</v>
      </c>
      <c r="M192" s="28"/>
      <c r="N192" s="15" t="s">
        <v>96</v>
      </c>
      <c r="O192" s="28"/>
      <c r="P192" s="15" t="s">
        <v>313</v>
      </c>
      <c r="Q192" s="29"/>
      <c r="R192" s="14" t="s">
        <v>291</v>
      </c>
      <c r="S192" s="28"/>
      <c r="T192" s="15" t="s">
        <v>264</v>
      </c>
      <c r="U192" s="28"/>
      <c r="V192" s="15" t="s">
        <v>383</v>
      </c>
      <c r="W192" s="28"/>
      <c r="X192" s="15" t="s">
        <v>461</v>
      </c>
      <c r="Y192" s="28"/>
      <c r="Z192" s="15" t="s">
        <v>460</v>
      </c>
      <c r="AA192" s="28"/>
      <c r="AB192" s="15" t="s">
        <v>385</v>
      </c>
      <c r="AC192" s="28"/>
      <c r="AD192" s="15" t="s">
        <v>568</v>
      </c>
      <c r="AE192" s="28"/>
      <c r="AF192" s="14" t="s">
        <v>416</v>
      </c>
      <c r="AG192" s="28"/>
      <c r="AH192" s="15" t="s">
        <v>104</v>
      </c>
      <c r="AI192" s="28"/>
      <c r="AJ192" s="15" t="s">
        <v>461</v>
      </c>
      <c r="AK192" s="28"/>
      <c r="AL192" s="15" t="s">
        <v>346</v>
      </c>
      <c r="AM192" s="28"/>
      <c r="AN192" s="15" t="s">
        <v>149</v>
      </c>
      <c r="AO192" s="29"/>
    </row>
    <row r="193" spans="2:41" customFormat="1" ht="47.25" x14ac:dyDescent="0.2">
      <c r="B193" s="114" t="s">
        <v>573</v>
      </c>
      <c r="C193" s="22" t="s">
        <v>843</v>
      </c>
      <c r="D193" s="23">
        <v>1996</v>
      </c>
      <c r="E193" s="48" t="s">
        <v>398</v>
      </c>
      <c r="F193" s="50" t="str">
        <f t="shared" si="10"/>
        <v>RankingPoint ValuesBothBothHeavyUnlimitedWeightedPre-determinedPoint ValueAssignmentIndependentFlat onlyUnlimitedMeasurableOrderComparisonProgramming</v>
      </c>
      <c r="G193" s="49">
        <f t="shared" si="9"/>
        <v>1</v>
      </c>
      <c r="H193" s="14" t="s">
        <v>118</v>
      </c>
      <c r="I193" s="28"/>
      <c r="J193" s="15" t="s">
        <v>578</v>
      </c>
      <c r="K193" s="28"/>
      <c r="L193" s="15" t="s">
        <v>294</v>
      </c>
      <c r="M193" s="28"/>
      <c r="N193" s="15" t="s">
        <v>294</v>
      </c>
      <c r="O193" s="28"/>
      <c r="P193" s="15" t="s">
        <v>313</v>
      </c>
      <c r="Q193" s="29"/>
      <c r="R193" s="14" t="s">
        <v>416</v>
      </c>
      <c r="S193" s="28"/>
      <c r="T193" s="15" t="s">
        <v>264</v>
      </c>
      <c r="U193" s="28"/>
      <c r="V193" s="15" t="s">
        <v>571</v>
      </c>
      <c r="W193" s="28"/>
      <c r="X193" s="15" t="s">
        <v>1203</v>
      </c>
      <c r="Y193" s="28"/>
      <c r="Z193" s="15" t="s">
        <v>160</v>
      </c>
      <c r="AA193" s="28"/>
      <c r="AB193" s="15" t="s">
        <v>385</v>
      </c>
      <c r="AC193" s="28"/>
      <c r="AD193" s="15" t="s">
        <v>486</v>
      </c>
      <c r="AE193" s="28"/>
      <c r="AF193" s="14" t="s">
        <v>416</v>
      </c>
      <c r="AG193" s="28"/>
      <c r="AH193" s="15" t="s">
        <v>104</v>
      </c>
      <c r="AI193" s="28"/>
      <c r="AJ193" s="15" t="s">
        <v>389</v>
      </c>
      <c r="AK193" s="28"/>
      <c r="AL193" s="15" t="s">
        <v>460</v>
      </c>
      <c r="AM193" s="28"/>
      <c r="AN193" s="15" t="s">
        <v>515</v>
      </c>
      <c r="AO193" s="29"/>
    </row>
    <row r="194" spans="2:41" customFormat="1" ht="31.5" x14ac:dyDescent="0.2">
      <c r="B194" s="114" t="s">
        <v>36</v>
      </c>
      <c r="C194" s="22" t="s">
        <v>844</v>
      </c>
      <c r="D194" s="23">
        <v>2008</v>
      </c>
      <c r="E194" s="48" t="s">
        <v>399</v>
      </c>
      <c r="F194" s="50" t="str">
        <f t="shared" si="10"/>
        <v>RankingOrderN/AN/AHeavy≤ 25EquivalentN/AN/AN/AIndependentFlat onlyUnlimitedAnyOrderComparisonProgramming</v>
      </c>
      <c r="G194" s="49">
        <f t="shared" si="9"/>
        <v>1</v>
      </c>
      <c r="H194" s="14" t="s">
        <v>118</v>
      </c>
      <c r="I194" s="28"/>
      <c r="J194" s="15" t="s">
        <v>389</v>
      </c>
      <c r="K194" s="28"/>
      <c r="L194" s="15" t="s">
        <v>96</v>
      </c>
      <c r="M194" s="28"/>
      <c r="N194" s="15" t="s">
        <v>96</v>
      </c>
      <c r="O194" s="28"/>
      <c r="P194" s="15" t="s">
        <v>313</v>
      </c>
      <c r="Q194" s="29"/>
      <c r="R194" s="14" t="s">
        <v>291</v>
      </c>
      <c r="S194" s="28"/>
      <c r="T194" s="15" t="s">
        <v>265</v>
      </c>
      <c r="U194" s="28"/>
      <c r="V194" s="15" t="s">
        <v>96</v>
      </c>
      <c r="W194" s="28"/>
      <c r="X194" s="15" t="s">
        <v>96</v>
      </c>
      <c r="Y194" s="28"/>
      <c r="Z194" s="15" t="s">
        <v>96</v>
      </c>
      <c r="AA194" s="28"/>
      <c r="AB194" s="15" t="s">
        <v>385</v>
      </c>
      <c r="AC194" s="28"/>
      <c r="AD194" s="15" t="s">
        <v>486</v>
      </c>
      <c r="AE194" s="28"/>
      <c r="AF194" s="14" t="s">
        <v>416</v>
      </c>
      <c r="AG194" s="28"/>
      <c r="AH194" s="15" t="s">
        <v>289</v>
      </c>
      <c r="AI194" s="28"/>
      <c r="AJ194" s="15" t="s">
        <v>389</v>
      </c>
      <c r="AK194" s="28"/>
      <c r="AL194" s="15" t="s">
        <v>460</v>
      </c>
      <c r="AM194" s="28"/>
      <c r="AN194" s="15" t="s">
        <v>515</v>
      </c>
      <c r="AO194" s="29"/>
    </row>
    <row r="195" spans="2:41" customFormat="1" ht="25.5" x14ac:dyDescent="0.2">
      <c r="B195" s="114" t="s">
        <v>129</v>
      </c>
      <c r="C195" s="22" t="s">
        <v>845</v>
      </c>
      <c r="D195" s="23">
        <v>1988</v>
      </c>
      <c r="E195" s="48" t="s">
        <v>400</v>
      </c>
      <c r="F195" s="50" t="str">
        <f t="shared" si="10"/>
        <v>RankingPoint ValuesN/AN/AReasonableUnlimitedEquivalentN/AN/AN/AIndependentHierarchicalUnlimitedMeasurablePoint ValueDirect RatingSeparation</v>
      </c>
      <c r="G195" s="49">
        <f t="shared" si="9"/>
        <v>1</v>
      </c>
      <c r="H195" s="14" t="s">
        <v>118</v>
      </c>
      <c r="I195" s="28"/>
      <c r="J195" s="15" t="s">
        <v>578</v>
      </c>
      <c r="K195" s="28"/>
      <c r="L195" s="15" t="s">
        <v>96</v>
      </c>
      <c r="M195" s="28"/>
      <c r="N195" s="15" t="s">
        <v>96</v>
      </c>
      <c r="O195" s="28"/>
      <c r="P195" s="15" t="s">
        <v>329</v>
      </c>
      <c r="Q195" s="29"/>
      <c r="R195" s="14" t="s">
        <v>416</v>
      </c>
      <c r="S195" s="28"/>
      <c r="T195" s="15" t="s">
        <v>265</v>
      </c>
      <c r="U195" s="28"/>
      <c r="V195" s="15" t="s">
        <v>96</v>
      </c>
      <c r="W195" s="28"/>
      <c r="X195" s="15" t="s">
        <v>96</v>
      </c>
      <c r="Y195" s="28"/>
      <c r="Z195" s="15" t="s">
        <v>96</v>
      </c>
      <c r="AA195" s="28"/>
      <c r="AB195" s="15" t="s">
        <v>385</v>
      </c>
      <c r="AC195" s="28"/>
      <c r="AD195" s="15" t="s">
        <v>568</v>
      </c>
      <c r="AE195" s="28"/>
      <c r="AF195" s="14" t="s">
        <v>416</v>
      </c>
      <c r="AG195" s="28"/>
      <c r="AH195" s="15" t="s">
        <v>104</v>
      </c>
      <c r="AI195" s="28"/>
      <c r="AJ195" s="15" t="s">
        <v>1203</v>
      </c>
      <c r="AK195" s="28"/>
      <c r="AL195" s="15" t="s">
        <v>346</v>
      </c>
      <c r="AM195" s="28"/>
      <c r="AN195" s="15" t="s">
        <v>516</v>
      </c>
      <c r="AO195" s="29"/>
    </row>
    <row r="196" spans="2:41" customFormat="1" ht="25.5" x14ac:dyDescent="0.2">
      <c r="B196" s="114" t="s">
        <v>198</v>
      </c>
      <c r="C196" s="22" t="s">
        <v>846</v>
      </c>
      <c r="D196" s="23">
        <v>1981</v>
      </c>
      <c r="E196" s="48" t="s">
        <v>253</v>
      </c>
      <c r="F196" s="50" t="str">
        <f t="shared" si="10"/>
        <v>RankingOrderN/AN/ALightUnlimitedWeightedPre-determinedPoint ValueAssignmentIndependentFlat onlyUnlimitedAnyOrderComparisonFunctional</v>
      </c>
      <c r="G196" s="49">
        <f t="shared" si="9"/>
        <v>1</v>
      </c>
      <c r="H196" s="14" t="s">
        <v>118</v>
      </c>
      <c r="I196" s="28"/>
      <c r="J196" s="15" t="s">
        <v>389</v>
      </c>
      <c r="K196" s="28"/>
      <c r="L196" s="15" t="s">
        <v>96</v>
      </c>
      <c r="M196" s="28"/>
      <c r="N196" s="15" t="s">
        <v>96</v>
      </c>
      <c r="O196" s="28"/>
      <c r="P196" s="15" t="s">
        <v>312</v>
      </c>
      <c r="Q196" s="29"/>
      <c r="R196" s="14" t="s">
        <v>416</v>
      </c>
      <c r="S196" s="28"/>
      <c r="T196" s="15" t="s">
        <v>264</v>
      </c>
      <c r="U196" s="28"/>
      <c r="V196" s="15" t="s">
        <v>571</v>
      </c>
      <c r="W196" s="28"/>
      <c r="X196" s="15" t="s">
        <v>1203</v>
      </c>
      <c r="Y196" s="28"/>
      <c r="Z196" s="15" t="s">
        <v>160</v>
      </c>
      <c r="AA196" s="28"/>
      <c r="AB196" s="15" t="s">
        <v>385</v>
      </c>
      <c r="AC196" s="28"/>
      <c r="AD196" s="15" t="s">
        <v>486</v>
      </c>
      <c r="AE196" s="28"/>
      <c r="AF196" s="14" t="s">
        <v>416</v>
      </c>
      <c r="AG196" s="28"/>
      <c r="AH196" s="15" t="s">
        <v>289</v>
      </c>
      <c r="AI196" s="28"/>
      <c r="AJ196" s="15" t="s">
        <v>389</v>
      </c>
      <c r="AK196" s="28"/>
      <c r="AL196" s="15" t="s">
        <v>460</v>
      </c>
      <c r="AM196" s="28"/>
      <c r="AN196" s="15" t="s">
        <v>149</v>
      </c>
      <c r="AO196" s="29"/>
    </row>
    <row r="197" spans="2:41" customFormat="1" ht="38.25" x14ac:dyDescent="0.2">
      <c r="B197" s="114" t="s">
        <v>197</v>
      </c>
      <c r="C197" s="22" t="s">
        <v>847</v>
      </c>
      <c r="D197" s="23">
        <v>2020</v>
      </c>
      <c r="E197" s="48" t="s">
        <v>254</v>
      </c>
      <c r="F197" s="50" t="str">
        <f t="shared" si="10"/>
        <v>RankingPoint ValuesOption RatingsN/AReasonableUnlimitedWeightedPre-determinedPoint ValueAssignmentIndependentFlat onlyUnlimitedMeasurablePoint ValueDirect RatingSeparation</v>
      </c>
      <c r="G197" s="49">
        <f t="shared" si="9"/>
        <v>1</v>
      </c>
      <c r="H197" s="14" t="s">
        <v>118</v>
      </c>
      <c r="I197" s="28"/>
      <c r="J197" s="15" t="s">
        <v>578</v>
      </c>
      <c r="K197" s="28"/>
      <c r="L197" s="15" t="s">
        <v>1054</v>
      </c>
      <c r="M197" s="28"/>
      <c r="N197" s="15" t="s">
        <v>96</v>
      </c>
      <c r="O197" s="28"/>
      <c r="P197" s="15" t="s">
        <v>329</v>
      </c>
      <c r="Q197" s="29"/>
      <c r="R197" s="14" t="s">
        <v>416</v>
      </c>
      <c r="S197" s="28"/>
      <c r="T197" s="15" t="s">
        <v>264</v>
      </c>
      <c r="U197" s="28"/>
      <c r="V197" s="15" t="s">
        <v>571</v>
      </c>
      <c r="W197" s="28"/>
      <c r="X197" s="15" t="s">
        <v>1203</v>
      </c>
      <c r="Y197" s="28"/>
      <c r="Z197" s="15" t="s">
        <v>160</v>
      </c>
      <c r="AA197" s="28"/>
      <c r="AB197" s="15" t="s">
        <v>385</v>
      </c>
      <c r="AC197" s="28"/>
      <c r="AD197" s="15" t="s">
        <v>486</v>
      </c>
      <c r="AE197" s="28"/>
      <c r="AF197" s="14" t="s">
        <v>416</v>
      </c>
      <c r="AG197" s="28"/>
      <c r="AH197" s="15" t="s">
        <v>104</v>
      </c>
      <c r="AI197" s="28"/>
      <c r="AJ197" s="15" t="s">
        <v>1203</v>
      </c>
      <c r="AK197" s="28"/>
      <c r="AL197" s="15" t="s">
        <v>346</v>
      </c>
      <c r="AM197" s="28"/>
      <c r="AN197" s="15" t="s">
        <v>516</v>
      </c>
      <c r="AO197" s="29"/>
    </row>
    <row r="198" spans="2:41" customFormat="1" ht="31.5" x14ac:dyDescent="0.2">
      <c r="B198" s="114" t="s">
        <v>365</v>
      </c>
      <c r="C198" s="22" t="s">
        <v>850</v>
      </c>
      <c r="D198" s="23">
        <v>2017</v>
      </c>
      <c r="E198" s="48" t="s">
        <v>402</v>
      </c>
      <c r="F198" s="50" t="str">
        <f t="shared" si="10"/>
        <v>CriteriaPoint ValuesPreference ModelN/ALightUnlimitedWeightedSubjectiveOrderComparisonIndependentFlat onlyN/AAnyN/AN/AFunctional</v>
      </c>
      <c r="G198" s="49">
        <f t="shared" si="9"/>
        <v>1</v>
      </c>
      <c r="H198" s="14" t="s">
        <v>1028</v>
      </c>
      <c r="I198" s="28"/>
      <c r="J198" s="15" t="s">
        <v>578</v>
      </c>
      <c r="K198" s="28"/>
      <c r="L198" s="15" t="s">
        <v>424</v>
      </c>
      <c r="M198" s="28"/>
      <c r="N198" s="15" t="s">
        <v>96</v>
      </c>
      <c r="O198" s="28"/>
      <c r="P198" s="15" t="s">
        <v>312</v>
      </c>
      <c r="Q198" s="29"/>
      <c r="R198" s="14" t="s">
        <v>416</v>
      </c>
      <c r="S198" s="28"/>
      <c r="T198" s="15" t="s">
        <v>264</v>
      </c>
      <c r="U198" s="28"/>
      <c r="V198" s="15" t="s">
        <v>383</v>
      </c>
      <c r="W198" s="28"/>
      <c r="X198" s="15" t="s">
        <v>389</v>
      </c>
      <c r="Y198" s="28"/>
      <c r="Z198" s="15" t="s">
        <v>460</v>
      </c>
      <c r="AA198" s="28"/>
      <c r="AB198" s="15" t="s">
        <v>385</v>
      </c>
      <c r="AC198" s="28"/>
      <c r="AD198" s="15" t="s">
        <v>486</v>
      </c>
      <c r="AE198" s="28"/>
      <c r="AF198" s="14" t="s">
        <v>96</v>
      </c>
      <c r="AG198" s="28"/>
      <c r="AH198" s="15" t="s">
        <v>289</v>
      </c>
      <c r="AI198" s="28"/>
      <c r="AJ198" s="15" t="s">
        <v>96</v>
      </c>
      <c r="AK198" s="28"/>
      <c r="AL198" s="15" t="s">
        <v>96</v>
      </c>
      <c r="AM198" s="28"/>
      <c r="AN198" s="15" t="s">
        <v>149</v>
      </c>
      <c r="AO198" s="29"/>
    </row>
    <row r="199" spans="2:41" customFormat="1" ht="38.25" x14ac:dyDescent="0.2">
      <c r="B199" s="114" t="s">
        <v>56</v>
      </c>
      <c r="C199" s="22" t="s">
        <v>848</v>
      </c>
      <c r="D199" s="23">
        <v>2018</v>
      </c>
      <c r="E199" s="48" t="s">
        <v>255</v>
      </c>
      <c r="F199" s="50" t="str">
        <f t="shared" si="10"/>
        <v>RankingPoint ValuesN/AN/ALightUnlimitedWeightedPre-determinedPoint ValueAssignmentIndependentFlat onlyUnlimitedMeasurablePoint ValueDirect RatingSeparation</v>
      </c>
      <c r="G199" s="49">
        <f t="shared" si="9"/>
        <v>3</v>
      </c>
      <c r="H199" s="14" t="s">
        <v>118</v>
      </c>
      <c r="I199" s="28"/>
      <c r="J199" s="15" t="s">
        <v>578</v>
      </c>
      <c r="K199" s="28"/>
      <c r="L199" s="15" t="s">
        <v>96</v>
      </c>
      <c r="M199" s="28"/>
      <c r="N199" s="15" t="s">
        <v>96</v>
      </c>
      <c r="O199" s="28"/>
      <c r="P199" s="15" t="s">
        <v>312</v>
      </c>
      <c r="Q199" s="29"/>
      <c r="R199" s="14" t="s">
        <v>416</v>
      </c>
      <c r="S199" s="28"/>
      <c r="T199" s="15" t="s">
        <v>264</v>
      </c>
      <c r="U199" s="28"/>
      <c r="V199" s="15" t="s">
        <v>571</v>
      </c>
      <c r="W199" s="28"/>
      <c r="X199" s="15" t="s">
        <v>1203</v>
      </c>
      <c r="Y199" s="28"/>
      <c r="Z199" s="15" t="s">
        <v>160</v>
      </c>
      <c r="AA199" s="28"/>
      <c r="AB199" s="15" t="s">
        <v>385</v>
      </c>
      <c r="AC199" s="28"/>
      <c r="AD199" s="15" t="s">
        <v>486</v>
      </c>
      <c r="AE199" s="28"/>
      <c r="AF199" s="14" t="s">
        <v>416</v>
      </c>
      <c r="AG199" s="28"/>
      <c r="AH199" s="15" t="s">
        <v>104</v>
      </c>
      <c r="AI199" s="28"/>
      <c r="AJ199" s="15" t="s">
        <v>1203</v>
      </c>
      <c r="AK199" s="28"/>
      <c r="AL199" s="15" t="s">
        <v>346</v>
      </c>
      <c r="AM199" s="28"/>
      <c r="AN199" s="15" t="s">
        <v>516</v>
      </c>
      <c r="AO199" s="29"/>
    </row>
    <row r="200" spans="2:41" customFormat="1" ht="25.5" x14ac:dyDescent="0.2">
      <c r="B200" s="114" t="s">
        <v>282</v>
      </c>
      <c r="C200" s="22" t="s">
        <v>852</v>
      </c>
      <c r="D200" s="23">
        <v>2018</v>
      </c>
      <c r="E200" s="48" t="s">
        <v>403</v>
      </c>
      <c r="F200" s="50" t="str">
        <f t="shared" si="10"/>
        <v>RankingPoint ValuesN/AOption RatingsReasonableUnlimitedWeightedPre-determinedPoint ValueAssignmentIndependentFlat onlyUnlimitedMeasurablePoint ValueDirect RatingProgramming</v>
      </c>
      <c r="G200" s="49">
        <f t="shared" si="9"/>
        <v>1</v>
      </c>
      <c r="H200" s="14" t="s">
        <v>118</v>
      </c>
      <c r="I200" s="28"/>
      <c r="J200" s="15" t="s">
        <v>578</v>
      </c>
      <c r="K200" s="28"/>
      <c r="L200" s="15" t="s">
        <v>96</v>
      </c>
      <c r="M200" s="28"/>
      <c r="N200" s="15" t="s">
        <v>1054</v>
      </c>
      <c r="O200" s="28"/>
      <c r="P200" s="15" t="s">
        <v>329</v>
      </c>
      <c r="Q200" s="29"/>
      <c r="R200" s="14" t="s">
        <v>416</v>
      </c>
      <c r="S200" s="28"/>
      <c r="T200" s="15" t="s">
        <v>264</v>
      </c>
      <c r="U200" s="28"/>
      <c r="V200" s="15" t="s">
        <v>571</v>
      </c>
      <c r="W200" s="28"/>
      <c r="X200" s="15" t="s">
        <v>1203</v>
      </c>
      <c r="Y200" s="28"/>
      <c r="Z200" s="15" t="s">
        <v>160</v>
      </c>
      <c r="AA200" s="28"/>
      <c r="AB200" s="15" t="s">
        <v>385</v>
      </c>
      <c r="AC200" s="28"/>
      <c r="AD200" s="15" t="s">
        <v>486</v>
      </c>
      <c r="AE200" s="28"/>
      <c r="AF200" s="14" t="s">
        <v>416</v>
      </c>
      <c r="AG200" s="28"/>
      <c r="AH200" s="15" t="s">
        <v>104</v>
      </c>
      <c r="AI200" s="28"/>
      <c r="AJ200" s="15" t="s">
        <v>1203</v>
      </c>
      <c r="AK200" s="28"/>
      <c r="AL200" s="15" t="s">
        <v>346</v>
      </c>
      <c r="AM200" s="28"/>
      <c r="AN200" s="15" t="s">
        <v>515</v>
      </c>
      <c r="AO200" s="29"/>
    </row>
    <row r="201" spans="2:41" customFormat="1" ht="15.75" x14ac:dyDescent="0.2">
      <c r="B201" s="114" t="s">
        <v>352</v>
      </c>
      <c r="C201" s="22" t="s">
        <v>853</v>
      </c>
      <c r="D201" s="23">
        <v>2016</v>
      </c>
      <c r="E201" s="48" t="s">
        <v>1057</v>
      </c>
      <c r="F201" s="50" t="str">
        <f t="shared" si="10"/>
        <v>FormulationPoint ValuesOption RatingsN/ALightUnlimitedWeightedPre-determinedPoint ValueAssignmentIndependentFlat onlyUnlimitedMeasurablePoint ValueDirect RatingN/A</v>
      </c>
      <c r="G201" s="49">
        <f t="shared" si="9"/>
        <v>1</v>
      </c>
      <c r="H201" s="14" t="s">
        <v>1029</v>
      </c>
      <c r="I201" s="28"/>
      <c r="J201" s="15" t="s">
        <v>578</v>
      </c>
      <c r="K201" s="28"/>
      <c r="L201" s="15" t="s">
        <v>1054</v>
      </c>
      <c r="M201" s="28"/>
      <c r="N201" s="15" t="s">
        <v>96</v>
      </c>
      <c r="O201" s="28"/>
      <c r="P201" s="15" t="s">
        <v>312</v>
      </c>
      <c r="Q201" s="29"/>
      <c r="R201" s="14" t="s">
        <v>416</v>
      </c>
      <c r="S201" s="28"/>
      <c r="T201" s="15" t="s">
        <v>264</v>
      </c>
      <c r="U201" s="28"/>
      <c r="V201" s="15" t="s">
        <v>571</v>
      </c>
      <c r="W201" s="28"/>
      <c r="X201" s="15" t="s">
        <v>1203</v>
      </c>
      <c r="Y201" s="28"/>
      <c r="Z201" s="15" t="s">
        <v>160</v>
      </c>
      <c r="AA201" s="28"/>
      <c r="AB201" s="15" t="s">
        <v>385</v>
      </c>
      <c r="AC201" s="28"/>
      <c r="AD201" s="15" t="s">
        <v>486</v>
      </c>
      <c r="AE201" s="28"/>
      <c r="AF201" s="14" t="s">
        <v>416</v>
      </c>
      <c r="AG201" s="28"/>
      <c r="AH201" s="15" t="s">
        <v>104</v>
      </c>
      <c r="AI201" s="28"/>
      <c r="AJ201" s="15" t="s">
        <v>1203</v>
      </c>
      <c r="AK201" s="28"/>
      <c r="AL201" s="15" t="s">
        <v>346</v>
      </c>
      <c r="AM201" s="28"/>
      <c r="AN201" s="15" t="s">
        <v>96</v>
      </c>
      <c r="AO201" s="29"/>
    </row>
    <row r="202" spans="2:41" customFormat="1" ht="31.5" x14ac:dyDescent="0.2">
      <c r="B202" s="114" t="s">
        <v>116</v>
      </c>
      <c r="C202" s="22" t="s">
        <v>849</v>
      </c>
      <c r="D202" s="23">
        <v>1995</v>
      </c>
      <c r="E202" s="48" t="s">
        <v>401</v>
      </c>
      <c r="F202" s="50" t="str">
        <f t="shared" si="10"/>
        <v>RankingIntervalsBothN/AHeavy≤ 25WeightedSubjectiveIntervalComparisonIndependentHierarchical≤ 25NominalIntervalComparisonProgramming</v>
      </c>
      <c r="G202" s="49">
        <f t="shared" ref="G202:G265" si="12">COUNTIF($F$10:$F$309,F202)</f>
        <v>1</v>
      </c>
      <c r="H202" s="14" t="s">
        <v>118</v>
      </c>
      <c r="I202" s="28"/>
      <c r="J202" s="15" t="s">
        <v>434</v>
      </c>
      <c r="K202" s="28"/>
      <c r="L202" s="15" t="s">
        <v>294</v>
      </c>
      <c r="M202" s="28"/>
      <c r="N202" s="15" t="s">
        <v>96</v>
      </c>
      <c r="O202" s="28"/>
      <c r="P202" s="15" t="s">
        <v>313</v>
      </c>
      <c r="Q202" s="29"/>
      <c r="R202" s="14" t="s">
        <v>291</v>
      </c>
      <c r="S202" s="28"/>
      <c r="T202" s="15" t="s">
        <v>264</v>
      </c>
      <c r="U202" s="28"/>
      <c r="V202" s="15" t="s">
        <v>383</v>
      </c>
      <c r="W202" s="28"/>
      <c r="X202" s="15" t="s">
        <v>461</v>
      </c>
      <c r="Y202" s="28"/>
      <c r="Z202" s="15" t="s">
        <v>460</v>
      </c>
      <c r="AA202" s="28"/>
      <c r="AB202" s="15" t="s">
        <v>385</v>
      </c>
      <c r="AC202" s="28"/>
      <c r="AD202" s="15" t="s">
        <v>568</v>
      </c>
      <c r="AE202" s="28"/>
      <c r="AF202" s="14" t="s">
        <v>291</v>
      </c>
      <c r="AG202" s="28"/>
      <c r="AH202" s="15" t="s">
        <v>150</v>
      </c>
      <c r="AI202" s="28"/>
      <c r="AJ202" s="15" t="s">
        <v>461</v>
      </c>
      <c r="AK202" s="28"/>
      <c r="AL202" s="15" t="s">
        <v>460</v>
      </c>
      <c r="AM202" s="28"/>
      <c r="AN202" s="15" t="s">
        <v>515</v>
      </c>
      <c r="AO202" s="29"/>
    </row>
    <row r="203" spans="2:41" customFormat="1" ht="31.5" x14ac:dyDescent="0.2">
      <c r="B203" s="114" t="s">
        <v>574</v>
      </c>
      <c r="C203" s="22" t="s">
        <v>854</v>
      </c>
      <c r="D203" s="23">
        <v>2013</v>
      </c>
      <c r="E203" s="48" t="s">
        <v>509</v>
      </c>
      <c r="F203" s="50" t="str">
        <f t="shared" si="10"/>
        <v>RankingOrderOption RatingsBothHeavy≤ 25WeightedSubjectiveOrderReferenceIndependentFlat onlyUnlimitedAnyIntervalDirect RatingProgramming</v>
      </c>
      <c r="G203" s="49">
        <f t="shared" si="12"/>
        <v>1</v>
      </c>
      <c r="H203" s="14" t="s">
        <v>118</v>
      </c>
      <c r="I203" s="28"/>
      <c r="J203" s="15" t="s">
        <v>389</v>
      </c>
      <c r="K203" s="28"/>
      <c r="L203" s="15" t="s">
        <v>1054</v>
      </c>
      <c r="M203" s="28"/>
      <c r="N203" s="15" t="s">
        <v>294</v>
      </c>
      <c r="O203" s="28"/>
      <c r="P203" s="15" t="s">
        <v>313</v>
      </c>
      <c r="Q203" s="29"/>
      <c r="R203" s="14" t="s">
        <v>291</v>
      </c>
      <c r="S203" s="28"/>
      <c r="T203" s="15" t="s">
        <v>264</v>
      </c>
      <c r="U203" s="28"/>
      <c r="V203" s="15" t="s">
        <v>383</v>
      </c>
      <c r="W203" s="28"/>
      <c r="X203" s="15" t="s">
        <v>389</v>
      </c>
      <c r="Y203" s="28"/>
      <c r="Z203" s="15" t="s">
        <v>161</v>
      </c>
      <c r="AA203" s="28"/>
      <c r="AB203" s="15" t="s">
        <v>385</v>
      </c>
      <c r="AC203" s="28"/>
      <c r="AD203" s="15" t="s">
        <v>486</v>
      </c>
      <c r="AE203" s="28"/>
      <c r="AF203" s="14" t="s">
        <v>416</v>
      </c>
      <c r="AG203" s="28"/>
      <c r="AH203" s="15" t="s">
        <v>289</v>
      </c>
      <c r="AI203" s="28"/>
      <c r="AJ203" s="15" t="s">
        <v>461</v>
      </c>
      <c r="AK203" s="28"/>
      <c r="AL203" s="15" t="s">
        <v>346</v>
      </c>
      <c r="AM203" s="28"/>
      <c r="AN203" s="15" t="s">
        <v>515</v>
      </c>
      <c r="AO203" s="29"/>
    </row>
    <row r="204" spans="2:41" customFormat="1" ht="47.25" x14ac:dyDescent="0.2">
      <c r="B204" s="113" t="s">
        <v>95</v>
      </c>
      <c r="C204" s="22" t="s">
        <v>1307</v>
      </c>
      <c r="D204" s="23">
        <v>1988</v>
      </c>
      <c r="E204" s="48" t="s">
        <v>405</v>
      </c>
      <c r="F204" s="50" t="str">
        <f t="shared" si="10"/>
        <v>RankingOrderN/AOption RatingsHeavyUnlimitedWeightedPre-determinedPoint ValueAssignmentIndependentFlat onlyUnlimitedMeasurablePoint ValueDirect RatingProgramming</v>
      </c>
      <c r="G204" s="49">
        <f t="shared" si="12"/>
        <v>1</v>
      </c>
      <c r="H204" s="14" t="s">
        <v>118</v>
      </c>
      <c r="I204" s="28"/>
      <c r="J204" s="15" t="s">
        <v>389</v>
      </c>
      <c r="K204" s="28"/>
      <c r="L204" s="15" t="s">
        <v>96</v>
      </c>
      <c r="M204" s="28"/>
      <c r="N204" s="15" t="s">
        <v>1054</v>
      </c>
      <c r="O204" s="28"/>
      <c r="P204" s="15" t="s">
        <v>313</v>
      </c>
      <c r="Q204" s="29"/>
      <c r="R204" s="14" t="s">
        <v>416</v>
      </c>
      <c r="S204" s="28"/>
      <c r="T204" s="15" t="s">
        <v>264</v>
      </c>
      <c r="U204" s="28"/>
      <c r="V204" s="15" t="s">
        <v>571</v>
      </c>
      <c r="W204" s="28"/>
      <c r="X204" s="15" t="s">
        <v>1203</v>
      </c>
      <c r="Y204" s="28"/>
      <c r="Z204" s="15" t="s">
        <v>160</v>
      </c>
      <c r="AA204" s="28"/>
      <c r="AB204" s="15" t="s">
        <v>385</v>
      </c>
      <c r="AC204" s="28"/>
      <c r="AD204" s="15" t="s">
        <v>486</v>
      </c>
      <c r="AE204" s="28"/>
      <c r="AF204" s="14" t="s">
        <v>416</v>
      </c>
      <c r="AG204" s="28"/>
      <c r="AH204" s="15" t="s">
        <v>104</v>
      </c>
      <c r="AI204" s="28"/>
      <c r="AJ204" s="15" t="s">
        <v>1203</v>
      </c>
      <c r="AK204" s="28"/>
      <c r="AL204" s="15" t="s">
        <v>346</v>
      </c>
      <c r="AM204" s="28"/>
      <c r="AN204" s="15" t="s">
        <v>515</v>
      </c>
      <c r="AO204" s="29"/>
    </row>
    <row r="205" spans="2:41" customFormat="1" ht="25.5" x14ac:dyDescent="0.2">
      <c r="B205" s="113" t="s">
        <v>29</v>
      </c>
      <c r="C205" s="22" t="s">
        <v>855</v>
      </c>
      <c r="D205" s="23">
        <v>1990</v>
      </c>
      <c r="E205" s="48" t="s">
        <v>256</v>
      </c>
      <c r="F205" s="50" t="str">
        <f t="shared" ref="F205:F270" si="13">_xlfn.CONCAT(H205,J205,L205,N205,P205,R205,T205,V205,X205,Z205,AB205,AD205,AF205,AH205,AJ205,AL205,AN205)</f>
        <v>RankingOrderN/AOption RatingsHeavy≤ 25WeightedPre-determinedPoint ValueAssignmentIndependentFlat onlyUnlimitedMeasurableOrderComparisonSeparation</v>
      </c>
      <c r="G205" s="49">
        <f t="shared" si="12"/>
        <v>1</v>
      </c>
      <c r="H205" s="14" t="s">
        <v>118</v>
      </c>
      <c r="I205" s="28"/>
      <c r="J205" s="15" t="s">
        <v>389</v>
      </c>
      <c r="K205" s="28"/>
      <c r="L205" s="15" t="s">
        <v>96</v>
      </c>
      <c r="M205" s="28"/>
      <c r="N205" s="15" t="s">
        <v>1054</v>
      </c>
      <c r="O205" s="28"/>
      <c r="P205" s="15" t="s">
        <v>313</v>
      </c>
      <c r="Q205" s="29"/>
      <c r="R205" s="14" t="s">
        <v>291</v>
      </c>
      <c r="S205" s="28"/>
      <c r="T205" s="15" t="s">
        <v>264</v>
      </c>
      <c r="U205" s="28"/>
      <c r="V205" s="15" t="s">
        <v>571</v>
      </c>
      <c r="W205" s="28"/>
      <c r="X205" s="15" t="s">
        <v>1203</v>
      </c>
      <c r="Y205" s="28"/>
      <c r="Z205" s="15" t="s">
        <v>160</v>
      </c>
      <c r="AA205" s="28"/>
      <c r="AB205" s="15" t="s">
        <v>385</v>
      </c>
      <c r="AC205" s="28"/>
      <c r="AD205" s="15" t="s">
        <v>486</v>
      </c>
      <c r="AE205" s="28"/>
      <c r="AF205" s="14" t="s">
        <v>416</v>
      </c>
      <c r="AG205" s="28"/>
      <c r="AH205" s="15" t="s">
        <v>104</v>
      </c>
      <c r="AI205" s="28"/>
      <c r="AJ205" s="15" t="s">
        <v>389</v>
      </c>
      <c r="AK205" s="28"/>
      <c r="AL205" s="15" t="s">
        <v>460</v>
      </c>
      <c r="AM205" s="28"/>
      <c r="AN205" s="15" t="s">
        <v>516</v>
      </c>
      <c r="AO205" s="29"/>
    </row>
    <row r="206" spans="2:41" customFormat="1" ht="38.25" x14ac:dyDescent="0.2">
      <c r="B206" s="114" t="s">
        <v>108</v>
      </c>
      <c r="C206" s="22" t="s">
        <v>857</v>
      </c>
      <c r="D206" s="23">
        <v>1986</v>
      </c>
      <c r="E206" s="48" t="s">
        <v>406</v>
      </c>
      <c r="F206" s="50" t="str">
        <f t="shared" si="13"/>
        <v>RankingOrderOption RatingsN/ALightUnlimitedEquivalentN/AN/AN/AIndependentFlat only≤ 25MeasurableOrderComparisonProgramming</v>
      </c>
      <c r="G206" s="49">
        <f t="shared" si="12"/>
        <v>1</v>
      </c>
      <c r="H206" s="14" t="s">
        <v>118</v>
      </c>
      <c r="I206" s="28"/>
      <c r="J206" s="15" t="s">
        <v>389</v>
      </c>
      <c r="K206" s="28"/>
      <c r="L206" s="15" t="s">
        <v>1054</v>
      </c>
      <c r="M206" s="28"/>
      <c r="N206" s="15" t="s">
        <v>96</v>
      </c>
      <c r="O206" s="28"/>
      <c r="P206" s="15" t="s">
        <v>312</v>
      </c>
      <c r="Q206" s="29"/>
      <c r="R206" s="14" t="s">
        <v>416</v>
      </c>
      <c r="S206" s="28"/>
      <c r="T206" s="15" t="s">
        <v>265</v>
      </c>
      <c r="U206" s="28"/>
      <c r="V206" s="15" t="s">
        <v>96</v>
      </c>
      <c r="W206" s="28"/>
      <c r="X206" s="15" t="s">
        <v>96</v>
      </c>
      <c r="Y206" s="28"/>
      <c r="Z206" s="15" t="s">
        <v>96</v>
      </c>
      <c r="AA206" s="28"/>
      <c r="AB206" s="15" t="s">
        <v>385</v>
      </c>
      <c r="AC206" s="28"/>
      <c r="AD206" s="15" t="s">
        <v>486</v>
      </c>
      <c r="AE206" s="28"/>
      <c r="AF206" s="14" t="s">
        <v>291</v>
      </c>
      <c r="AG206" s="28"/>
      <c r="AH206" s="15" t="s">
        <v>104</v>
      </c>
      <c r="AI206" s="28"/>
      <c r="AJ206" s="15" t="s">
        <v>389</v>
      </c>
      <c r="AK206" s="28"/>
      <c r="AL206" s="15" t="s">
        <v>460</v>
      </c>
      <c r="AM206" s="28"/>
      <c r="AN206" s="15" t="s">
        <v>515</v>
      </c>
      <c r="AO206" s="29"/>
    </row>
    <row r="207" spans="2:41" customFormat="1" ht="31.5" x14ac:dyDescent="0.2">
      <c r="B207" s="113" t="s">
        <v>117</v>
      </c>
      <c r="C207" s="22" t="s">
        <v>859</v>
      </c>
      <c r="D207" s="23">
        <v>2001</v>
      </c>
      <c r="E207" s="48" t="s">
        <v>257</v>
      </c>
      <c r="F207" s="50" t="str">
        <f t="shared" si="13"/>
        <v>RankingOrderOption RatingsCriteria InfluenceHeavyUnlimitedWeightedPre-determinedRatioAssignmentIndependentHierarchicalUnlimitedAnyOrderComparisonProgramming</v>
      </c>
      <c r="G207" s="49">
        <f t="shared" si="12"/>
        <v>1</v>
      </c>
      <c r="H207" s="14" t="s">
        <v>118</v>
      </c>
      <c r="I207" s="28"/>
      <c r="J207" s="15" t="s">
        <v>389</v>
      </c>
      <c r="K207" s="28"/>
      <c r="L207" s="15" t="s">
        <v>1054</v>
      </c>
      <c r="M207" s="28"/>
      <c r="N207" s="15" t="s">
        <v>425</v>
      </c>
      <c r="O207" s="28"/>
      <c r="P207" s="15" t="s">
        <v>313</v>
      </c>
      <c r="Q207" s="29"/>
      <c r="R207" s="14" t="s">
        <v>416</v>
      </c>
      <c r="S207" s="28"/>
      <c r="T207" s="15" t="s">
        <v>264</v>
      </c>
      <c r="U207" s="28"/>
      <c r="V207" s="15" t="s">
        <v>571</v>
      </c>
      <c r="W207" s="28"/>
      <c r="X207" s="15" t="s">
        <v>148</v>
      </c>
      <c r="Y207" s="28"/>
      <c r="Z207" s="15" t="s">
        <v>160</v>
      </c>
      <c r="AA207" s="28"/>
      <c r="AB207" s="15" t="s">
        <v>385</v>
      </c>
      <c r="AC207" s="28"/>
      <c r="AD207" s="15" t="s">
        <v>568</v>
      </c>
      <c r="AE207" s="28"/>
      <c r="AF207" s="14" t="s">
        <v>416</v>
      </c>
      <c r="AG207" s="28"/>
      <c r="AH207" s="15" t="s">
        <v>289</v>
      </c>
      <c r="AI207" s="28"/>
      <c r="AJ207" s="15" t="s">
        <v>389</v>
      </c>
      <c r="AK207" s="28"/>
      <c r="AL207" s="15" t="s">
        <v>460</v>
      </c>
      <c r="AM207" s="28"/>
      <c r="AN207" s="15" t="s">
        <v>515</v>
      </c>
      <c r="AO207" s="29"/>
    </row>
    <row r="208" spans="2:41" customFormat="1" ht="25.5" x14ac:dyDescent="0.2">
      <c r="B208" s="114" t="s">
        <v>410</v>
      </c>
      <c r="C208" s="22" t="s">
        <v>860</v>
      </c>
      <c r="D208" s="23">
        <v>2012</v>
      </c>
      <c r="E208" s="48" t="s">
        <v>411</v>
      </c>
      <c r="F208" s="50" t="str">
        <f t="shared" si="13"/>
        <v>RankingOrderN/AOption RatingsHeavyUnlimitedWeightedPre-determinedPoint ValueAssignmentIndependentFlat onlyUnlimitedMeasurableOrderReferenceProgramming</v>
      </c>
      <c r="G208" s="49">
        <f t="shared" si="12"/>
        <v>1</v>
      </c>
      <c r="H208" s="14" t="s">
        <v>118</v>
      </c>
      <c r="I208" s="28"/>
      <c r="J208" s="15" t="s">
        <v>389</v>
      </c>
      <c r="K208" s="28"/>
      <c r="L208" s="15" t="s">
        <v>96</v>
      </c>
      <c r="M208" s="28"/>
      <c r="N208" s="15" t="s">
        <v>1054</v>
      </c>
      <c r="O208" s="28"/>
      <c r="P208" s="15" t="s">
        <v>313</v>
      </c>
      <c r="Q208" s="29"/>
      <c r="R208" s="14" t="s">
        <v>416</v>
      </c>
      <c r="S208" s="28"/>
      <c r="T208" s="15" t="s">
        <v>264</v>
      </c>
      <c r="U208" s="28"/>
      <c r="V208" s="15" t="s">
        <v>571</v>
      </c>
      <c r="W208" s="28"/>
      <c r="X208" s="15" t="s">
        <v>1203</v>
      </c>
      <c r="Y208" s="28"/>
      <c r="Z208" s="15" t="s">
        <v>160</v>
      </c>
      <c r="AA208" s="28"/>
      <c r="AB208" s="15" t="s">
        <v>385</v>
      </c>
      <c r="AC208" s="28"/>
      <c r="AD208" s="15" t="s">
        <v>486</v>
      </c>
      <c r="AE208" s="28"/>
      <c r="AF208" s="14" t="s">
        <v>416</v>
      </c>
      <c r="AG208" s="28"/>
      <c r="AH208" s="15" t="s">
        <v>104</v>
      </c>
      <c r="AI208" s="28"/>
      <c r="AJ208" s="15" t="s">
        <v>389</v>
      </c>
      <c r="AK208" s="28"/>
      <c r="AL208" s="15" t="s">
        <v>161</v>
      </c>
      <c r="AM208" s="28"/>
      <c r="AN208" s="15" t="s">
        <v>515</v>
      </c>
      <c r="AO208" s="29"/>
    </row>
    <row r="209" spans="2:41" customFormat="1" ht="47.25" x14ac:dyDescent="0.2">
      <c r="B209" s="114" t="s">
        <v>69</v>
      </c>
      <c r="C209" s="22" t="s">
        <v>861</v>
      </c>
      <c r="D209" s="23">
        <v>1984</v>
      </c>
      <c r="E209" s="48" t="s">
        <v>409</v>
      </c>
      <c r="F209" s="50" t="str">
        <f t="shared" si="13"/>
        <v>RankingOrderN/AOption RatingsLightUnlimitedWeightedPre-determinedPoint ValueAssignmentIndependentFlat onlyUnlimitedMeasurableOrderComparisonFunctional</v>
      </c>
      <c r="G209" s="49">
        <f t="shared" si="12"/>
        <v>2</v>
      </c>
      <c r="H209" s="14" t="s">
        <v>118</v>
      </c>
      <c r="I209" s="28"/>
      <c r="J209" s="15" t="s">
        <v>389</v>
      </c>
      <c r="K209" s="28"/>
      <c r="L209" s="15" t="s">
        <v>96</v>
      </c>
      <c r="M209" s="28"/>
      <c r="N209" s="15" t="s">
        <v>1054</v>
      </c>
      <c r="O209" s="28"/>
      <c r="P209" s="15" t="s">
        <v>312</v>
      </c>
      <c r="Q209" s="29"/>
      <c r="R209" s="14" t="s">
        <v>416</v>
      </c>
      <c r="S209" s="28"/>
      <c r="T209" s="15" t="s">
        <v>264</v>
      </c>
      <c r="U209" s="28"/>
      <c r="V209" s="15" t="s">
        <v>571</v>
      </c>
      <c r="W209" s="28"/>
      <c r="X209" s="15" t="s">
        <v>1203</v>
      </c>
      <c r="Y209" s="28"/>
      <c r="Z209" s="15" t="s">
        <v>160</v>
      </c>
      <c r="AA209" s="28"/>
      <c r="AB209" s="15" t="s">
        <v>385</v>
      </c>
      <c r="AC209" s="28"/>
      <c r="AD209" s="15" t="s">
        <v>486</v>
      </c>
      <c r="AE209" s="28"/>
      <c r="AF209" s="14" t="s">
        <v>416</v>
      </c>
      <c r="AG209" s="28"/>
      <c r="AH209" s="15" t="s">
        <v>104</v>
      </c>
      <c r="AI209" s="28"/>
      <c r="AJ209" s="15" t="s">
        <v>389</v>
      </c>
      <c r="AK209" s="28"/>
      <c r="AL209" s="15" t="s">
        <v>460</v>
      </c>
      <c r="AM209" s="28"/>
      <c r="AN209" s="15" t="s">
        <v>149</v>
      </c>
      <c r="AO209" s="29"/>
    </row>
    <row r="210" spans="2:41" customFormat="1" ht="15.75" x14ac:dyDescent="0.2">
      <c r="B210" s="114" t="s">
        <v>88</v>
      </c>
      <c r="C210" s="22" t="s">
        <v>862</v>
      </c>
      <c r="D210" s="23">
        <v>2017</v>
      </c>
      <c r="E210" s="48" t="s">
        <v>562</v>
      </c>
      <c r="F210" s="50" t="str">
        <f t="shared" si="13"/>
        <v>RankingOrderBothOption RatingsReasonableUnlimitedWeightedPre-determinedIntervalAssignmentIndependentFlat onlyUnlimitedMeasurableOrderComparisonFunctional</v>
      </c>
      <c r="G210" s="49">
        <f t="shared" si="12"/>
        <v>2</v>
      </c>
      <c r="H210" s="14" t="s">
        <v>118</v>
      </c>
      <c r="I210" s="28"/>
      <c r="J210" s="15" t="s">
        <v>389</v>
      </c>
      <c r="K210" s="28"/>
      <c r="L210" s="15" t="s">
        <v>294</v>
      </c>
      <c r="M210" s="28"/>
      <c r="N210" s="15" t="s">
        <v>1054</v>
      </c>
      <c r="O210" s="28"/>
      <c r="P210" s="15" t="s">
        <v>329</v>
      </c>
      <c r="Q210" s="29"/>
      <c r="R210" s="14" t="s">
        <v>416</v>
      </c>
      <c r="S210" s="28"/>
      <c r="T210" s="15" t="s">
        <v>264</v>
      </c>
      <c r="U210" s="28"/>
      <c r="V210" s="15" t="s">
        <v>571</v>
      </c>
      <c r="W210" s="28"/>
      <c r="X210" s="15" t="s">
        <v>461</v>
      </c>
      <c r="Y210" s="28"/>
      <c r="Z210" s="15" t="s">
        <v>160</v>
      </c>
      <c r="AA210" s="28"/>
      <c r="AB210" s="15" t="s">
        <v>385</v>
      </c>
      <c r="AC210" s="28"/>
      <c r="AD210" s="15" t="s">
        <v>486</v>
      </c>
      <c r="AE210" s="28"/>
      <c r="AF210" s="14" t="s">
        <v>416</v>
      </c>
      <c r="AG210" s="28"/>
      <c r="AH210" s="15" t="s">
        <v>104</v>
      </c>
      <c r="AI210" s="28"/>
      <c r="AJ210" s="15" t="s">
        <v>389</v>
      </c>
      <c r="AK210" s="28"/>
      <c r="AL210" s="15" t="s">
        <v>460</v>
      </c>
      <c r="AM210" s="28"/>
      <c r="AN210" s="15" t="s">
        <v>149</v>
      </c>
      <c r="AO210" s="29"/>
    </row>
    <row r="211" spans="2:41" customFormat="1" ht="25.5" x14ac:dyDescent="0.2">
      <c r="B211" s="114" t="s">
        <v>70</v>
      </c>
      <c r="C211" s="22" t="s">
        <v>70</v>
      </c>
      <c r="D211" s="23">
        <v>1985</v>
      </c>
      <c r="E211" s="48" t="s">
        <v>408</v>
      </c>
      <c r="F211" s="50" t="str">
        <f t="shared" si="13"/>
        <v>RankingOrderN/AOption RatingsLightUnlimitedWeightedPre-determinedPoint ValueAssignmentIndependentFlat onlyUnlimitedMeasurableOrderComparisonFunctional</v>
      </c>
      <c r="G211" s="49">
        <f t="shared" si="12"/>
        <v>2</v>
      </c>
      <c r="H211" s="14" t="s">
        <v>118</v>
      </c>
      <c r="I211" s="28"/>
      <c r="J211" s="15" t="s">
        <v>389</v>
      </c>
      <c r="K211" s="28"/>
      <c r="L211" s="15" t="s">
        <v>96</v>
      </c>
      <c r="M211" s="28"/>
      <c r="N211" s="15" t="s">
        <v>1054</v>
      </c>
      <c r="O211" s="28"/>
      <c r="P211" s="15" t="s">
        <v>312</v>
      </c>
      <c r="Q211" s="29"/>
      <c r="R211" s="14" t="s">
        <v>416</v>
      </c>
      <c r="S211" s="28"/>
      <c r="T211" s="15" t="s">
        <v>264</v>
      </c>
      <c r="U211" s="28"/>
      <c r="V211" s="15" t="s">
        <v>571</v>
      </c>
      <c r="W211" s="28"/>
      <c r="X211" s="15" t="s">
        <v>1203</v>
      </c>
      <c r="Y211" s="28"/>
      <c r="Z211" s="15" t="s">
        <v>160</v>
      </c>
      <c r="AA211" s="28"/>
      <c r="AB211" s="15" t="s">
        <v>385</v>
      </c>
      <c r="AC211" s="28"/>
      <c r="AD211" s="15" t="s">
        <v>486</v>
      </c>
      <c r="AE211" s="28"/>
      <c r="AF211" s="14" t="s">
        <v>416</v>
      </c>
      <c r="AG211" s="28"/>
      <c r="AH211" s="15" t="s">
        <v>104</v>
      </c>
      <c r="AI211" s="28"/>
      <c r="AJ211" s="15" t="s">
        <v>389</v>
      </c>
      <c r="AK211" s="28"/>
      <c r="AL211" s="15" t="s">
        <v>460</v>
      </c>
      <c r="AM211" s="28"/>
      <c r="AN211" s="15" t="s">
        <v>149</v>
      </c>
      <c r="AO211" s="29"/>
    </row>
    <row r="212" spans="2:41" customFormat="1" ht="15.75" x14ac:dyDescent="0.2">
      <c r="B212" s="114" t="s">
        <v>89</v>
      </c>
      <c r="C212" s="22" t="s">
        <v>863</v>
      </c>
      <c r="D212" s="23">
        <v>2017</v>
      </c>
      <c r="E212" s="48" t="s">
        <v>563</v>
      </c>
      <c r="F212" s="50" t="str">
        <f t="shared" si="13"/>
        <v>RankingOrderBothOption RatingsReasonableUnlimitedWeightedPre-determinedIntervalAssignmentIndependentFlat onlyUnlimitedMeasurableOrderComparisonFunctional</v>
      </c>
      <c r="G212" s="49">
        <f t="shared" si="12"/>
        <v>2</v>
      </c>
      <c r="H212" s="14" t="s">
        <v>118</v>
      </c>
      <c r="I212" s="28"/>
      <c r="J212" s="15" t="s">
        <v>389</v>
      </c>
      <c r="K212" s="28"/>
      <c r="L212" s="15" t="s">
        <v>294</v>
      </c>
      <c r="M212" s="28"/>
      <c r="N212" s="15" t="s">
        <v>1054</v>
      </c>
      <c r="O212" s="28"/>
      <c r="P212" s="15" t="s">
        <v>329</v>
      </c>
      <c r="Q212" s="29"/>
      <c r="R212" s="14" t="s">
        <v>416</v>
      </c>
      <c r="S212" s="28"/>
      <c r="T212" s="15" t="s">
        <v>264</v>
      </c>
      <c r="U212" s="28"/>
      <c r="V212" s="15" t="s">
        <v>571</v>
      </c>
      <c r="W212" s="28"/>
      <c r="X212" s="15" t="s">
        <v>461</v>
      </c>
      <c r="Y212" s="28"/>
      <c r="Z212" s="15" t="s">
        <v>160</v>
      </c>
      <c r="AA212" s="28"/>
      <c r="AB212" s="15" t="s">
        <v>385</v>
      </c>
      <c r="AC212" s="28"/>
      <c r="AD212" s="15" t="s">
        <v>486</v>
      </c>
      <c r="AE212" s="28"/>
      <c r="AF212" s="14" t="s">
        <v>416</v>
      </c>
      <c r="AG212" s="28"/>
      <c r="AH212" s="15" t="s">
        <v>104</v>
      </c>
      <c r="AI212" s="28"/>
      <c r="AJ212" s="15" t="s">
        <v>389</v>
      </c>
      <c r="AK212" s="28"/>
      <c r="AL212" s="15" t="s">
        <v>460</v>
      </c>
      <c r="AM212" s="28"/>
      <c r="AN212" s="15" t="s">
        <v>149</v>
      </c>
      <c r="AO212" s="29"/>
    </row>
    <row r="213" spans="2:41" customFormat="1" ht="38.25" x14ac:dyDescent="0.2">
      <c r="B213" s="114" t="s">
        <v>153</v>
      </c>
      <c r="C213" s="22" t="s">
        <v>153</v>
      </c>
      <c r="D213" s="23">
        <v>2002</v>
      </c>
      <c r="E213" s="48" t="s">
        <v>564</v>
      </c>
      <c r="F213" s="50" t="str">
        <f t="shared" si="13"/>
        <v>RankingOrderN/AOption RatingsReasonableUnlimitedWeightedPre-determinedPoint ValueAssignmentIndependentFlat onlyUnlimitedMeasurableOrderComparisonFunctional</v>
      </c>
      <c r="G213" s="49">
        <f t="shared" si="12"/>
        <v>1</v>
      </c>
      <c r="H213" s="14" t="s">
        <v>118</v>
      </c>
      <c r="I213" s="28"/>
      <c r="J213" s="15" t="s">
        <v>389</v>
      </c>
      <c r="K213" s="28"/>
      <c r="L213" s="15" t="s">
        <v>96</v>
      </c>
      <c r="M213" s="28"/>
      <c r="N213" s="15" t="s">
        <v>1054</v>
      </c>
      <c r="O213" s="28"/>
      <c r="P213" s="15" t="s">
        <v>329</v>
      </c>
      <c r="Q213" s="29"/>
      <c r="R213" s="14" t="s">
        <v>416</v>
      </c>
      <c r="S213" s="28"/>
      <c r="T213" s="15" t="s">
        <v>264</v>
      </c>
      <c r="U213" s="28"/>
      <c r="V213" s="15" t="s">
        <v>571</v>
      </c>
      <c r="W213" s="28"/>
      <c r="X213" s="15" t="s">
        <v>1203</v>
      </c>
      <c r="Y213" s="28"/>
      <c r="Z213" s="15" t="s">
        <v>160</v>
      </c>
      <c r="AA213" s="28"/>
      <c r="AB213" s="15" t="s">
        <v>385</v>
      </c>
      <c r="AC213" s="28"/>
      <c r="AD213" s="15" t="s">
        <v>486</v>
      </c>
      <c r="AE213" s="28"/>
      <c r="AF213" s="14" t="s">
        <v>416</v>
      </c>
      <c r="AG213" s="28"/>
      <c r="AH213" s="15" t="s">
        <v>104</v>
      </c>
      <c r="AI213" s="28"/>
      <c r="AJ213" s="15" t="s">
        <v>389</v>
      </c>
      <c r="AK213" s="28"/>
      <c r="AL213" s="15" t="s">
        <v>460</v>
      </c>
      <c r="AM213" s="28"/>
      <c r="AN213" s="15" t="s">
        <v>149</v>
      </c>
      <c r="AO213" s="29"/>
    </row>
    <row r="214" spans="2:41" customFormat="1" ht="31.5" x14ac:dyDescent="0.2">
      <c r="B214" s="114" t="s">
        <v>444</v>
      </c>
      <c r="C214" s="22" t="s">
        <v>865</v>
      </c>
      <c r="D214" s="23">
        <v>1978</v>
      </c>
      <c r="E214" s="48" t="s">
        <v>482</v>
      </c>
      <c r="F214" s="50" t="str">
        <f t="shared" si="13"/>
        <v>FormulationDistributionOption RatingsN/AHeavyUnlimitedEquivalentN/AN/AN/AIndependentFlat onlyUnlimitedAnyIntervalProbabilityN/A</v>
      </c>
      <c r="G214" s="49">
        <f t="shared" si="12"/>
        <v>1</v>
      </c>
      <c r="H214" s="14" t="s">
        <v>1029</v>
      </c>
      <c r="I214" s="28"/>
      <c r="J214" s="15" t="s">
        <v>462</v>
      </c>
      <c r="K214" s="28"/>
      <c r="L214" s="15" t="s">
        <v>1054</v>
      </c>
      <c r="M214" s="28"/>
      <c r="N214" s="15" t="s">
        <v>96</v>
      </c>
      <c r="O214" s="28"/>
      <c r="P214" s="15" t="s">
        <v>313</v>
      </c>
      <c r="Q214" s="29"/>
      <c r="R214" s="14" t="s">
        <v>416</v>
      </c>
      <c r="S214" s="28"/>
      <c r="T214" s="15" t="s">
        <v>265</v>
      </c>
      <c r="U214" s="28"/>
      <c r="V214" s="15" t="s">
        <v>96</v>
      </c>
      <c r="W214" s="28"/>
      <c r="X214" s="15" t="s">
        <v>96</v>
      </c>
      <c r="Y214" s="28"/>
      <c r="Z214" s="15" t="s">
        <v>96</v>
      </c>
      <c r="AA214" s="28"/>
      <c r="AB214" s="15" t="s">
        <v>385</v>
      </c>
      <c r="AC214" s="28"/>
      <c r="AD214" s="15" t="s">
        <v>486</v>
      </c>
      <c r="AE214" s="28"/>
      <c r="AF214" s="14" t="s">
        <v>416</v>
      </c>
      <c r="AG214" s="28"/>
      <c r="AH214" s="15" t="s">
        <v>289</v>
      </c>
      <c r="AI214" s="28"/>
      <c r="AJ214" s="15" t="s">
        <v>461</v>
      </c>
      <c r="AK214" s="28"/>
      <c r="AL214" s="15" t="s">
        <v>577</v>
      </c>
      <c r="AM214" s="28"/>
      <c r="AN214" s="15" t="s">
        <v>96</v>
      </c>
      <c r="AO214" s="29"/>
    </row>
    <row r="215" spans="2:41" customFormat="1" ht="31.5" x14ac:dyDescent="0.2">
      <c r="B215" s="114" t="s">
        <v>1007</v>
      </c>
      <c r="C215" s="22" t="s">
        <v>1008</v>
      </c>
      <c r="D215" s="23">
        <v>2020</v>
      </c>
      <c r="E215" s="48" t="s">
        <v>404</v>
      </c>
      <c r="F215" s="50" t="str">
        <f t="shared" si="13"/>
        <v>RankingOrderN/AN/AReasonableUnlimitedWeightedPre-determinedPoint ValueAssignmentIndependentFlat onlyUnlimitedMeasurablePoint ValueDirect RatingProgramming</v>
      </c>
      <c r="G215" s="49">
        <f t="shared" si="12"/>
        <v>2</v>
      </c>
      <c r="H215" s="14" t="s">
        <v>118</v>
      </c>
      <c r="I215" s="28"/>
      <c r="J215" s="15" t="s">
        <v>389</v>
      </c>
      <c r="K215" s="28"/>
      <c r="L215" s="15" t="s">
        <v>96</v>
      </c>
      <c r="M215" s="28"/>
      <c r="N215" s="15" t="s">
        <v>96</v>
      </c>
      <c r="O215" s="28"/>
      <c r="P215" s="15" t="s">
        <v>329</v>
      </c>
      <c r="Q215" s="29"/>
      <c r="R215" s="14" t="s">
        <v>416</v>
      </c>
      <c r="S215" s="28"/>
      <c r="T215" s="15" t="s">
        <v>264</v>
      </c>
      <c r="U215" s="28"/>
      <c r="V215" s="15" t="s">
        <v>571</v>
      </c>
      <c r="W215" s="28"/>
      <c r="X215" s="15" t="s">
        <v>1203</v>
      </c>
      <c r="Y215" s="28"/>
      <c r="Z215" s="15" t="s">
        <v>160</v>
      </c>
      <c r="AA215" s="28"/>
      <c r="AB215" s="15" t="s">
        <v>385</v>
      </c>
      <c r="AC215" s="28"/>
      <c r="AD215" s="15" t="s">
        <v>486</v>
      </c>
      <c r="AE215" s="28"/>
      <c r="AF215" s="14" t="s">
        <v>416</v>
      </c>
      <c r="AG215" s="28"/>
      <c r="AH215" s="15" t="s">
        <v>104</v>
      </c>
      <c r="AI215" s="28"/>
      <c r="AJ215" s="15" t="s">
        <v>1203</v>
      </c>
      <c r="AK215" s="28"/>
      <c r="AL215" s="15" t="s">
        <v>346</v>
      </c>
      <c r="AM215" s="28"/>
      <c r="AN215" s="15" t="s">
        <v>515</v>
      </c>
      <c r="AO215" s="29"/>
    </row>
    <row r="216" spans="2:41" customFormat="1" ht="31.5" x14ac:dyDescent="0.2">
      <c r="B216" s="114" t="s">
        <v>127</v>
      </c>
      <c r="C216" s="22" t="s">
        <v>867</v>
      </c>
      <c r="D216" s="23">
        <v>1966</v>
      </c>
      <c r="E216" s="48" t="s">
        <v>1365</v>
      </c>
      <c r="F216" s="50" t="str">
        <f t="shared" si="13"/>
        <v>RankingPoint ValuesN/AN/ALightUnlimitedWeightedPre-determinedPoint ValueAssignmentIndependentFlat onlyUnlimitedNominalPoint ValueDirect RatingFunctional</v>
      </c>
      <c r="G216" s="49">
        <f t="shared" si="12"/>
        <v>1</v>
      </c>
      <c r="H216" s="14" t="s">
        <v>118</v>
      </c>
      <c r="I216" s="28"/>
      <c r="J216" s="15" t="s">
        <v>578</v>
      </c>
      <c r="K216" s="28"/>
      <c r="L216" s="15" t="s">
        <v>96</v>
      </c>
      <c r="M216" s="28"/>
      <c r="N216" s="15" t="s">
        <v>96</v>
      </c>
      <c r="O216" s="28"/>
      <c r="P216" s="15" t="s">
        <v>312</v>
      </c>
      <c r="Q216" s="29"/>
      <c r="R216" s="14" t="s">
        <v>416</v>
      </c>
      <c r="S216" s="28"/>
      <c r="T216" s="15" t="s">
        <v>264</v>
      </c>
      <c r="U216" s="28"/>
      <c r="V216" s="15" t="s">
        <v>571</v>
      </c>
      <c r="W216" s="28"/>
      <c r="X216" s="15" t="s">
        <v>1203</v>
      </c>
      <c r="Y216" s="28"/>
      <c r="Z216" s="15" t="s">
        <v>160</v>
      </c>
      <c r="AA216" s="28"/>
      <c r="AB216" s="15" t="s">
        <v>385</v>
      </c>
      <c r="AC216" s="28"/>
      <c r="AD216" s="15" t="s">
        <v>486</v>
      </c>
      <c r="AE216" s="28"/>
      <c r="AF216" s="14" t="s">
        <v>416</v>
      </c>
      <c r="AG216" s="28"/>
      <c r="AH216" s="15" t="s">
        <v>150</v>
      </c>
      <c r="AI216" s="28"/>
      <c r="AJ216" s="15" t="s">
        <v>1203</v>
      </c>
      <c r="AK216" s="28"/>
      <c r="AL216" s="15" t="s">
        <v>346</v>
      </c>
      <c r="AM216" s="28"/>
      <c r="AN216" s="15" t="s">
        <v>149</v>
      </c>
      <c r="AO216" s="29"/>
    </row>
    <row r="217" spans="2:41" customFormat="1" ht="31.5" x14ac:dyDescent="0.2">
      <c r="B217" s="113" t="s">
        <v>71</v>
      </c>
      <c r="C217" s="22" t="s">
        <v>869</v>
      </c>
      <c r="D217" s="23">
        <v>1978</v>
      </c>
      <c r="E217" s="48" t="s">
        <v>322</v>
      </c>
      <c r="F217" s="50" t="str">
        <f t="shared" si="13"/>
        <v>RankingOrderBothN/AHeavyUnlimitedWeightedSubjectivePoint ValueComparisonInteractingFlat onlyUnlimitedAnyIntervalDirect RatingProgramming</v>
      </c>
      <c r="G217" s="49">
        <f t="shared" si="12"/>
        <v>1</v>
      </c>
      <c r="H217" s="14" t="s">
        <v>118</v>
      </c>
      <c r="I217" s="28"/>
      <c r="J217" s="15" t="s">
        <v>389</v>
      </c>
      <c r="K217" s="28"/>
      <c r="L217" s="15" t="s">
        <v>294</v>
      </c>
      <c r="M217" s="28"/>
      <c r="N217" s="15" t="s">
        <v>96</v>
      </c>
      <c r="O217" s="28"/>
      <c r="P217" s="15" t="s">
        <v>313</v>
      </c>
      <c r="Q217" s="29"/>
      <c r="R217" s="14" t="s">
        <v>416</v>
      </c>
      <c r="S217" s="28"/>
      <c r="T217" s="15" t="s">
        <v>264</v>
      </c>
      <c r="U217" s="28"/>
      <c r="V217" s="15" t="s">
        <v>383</v>
      </c>
      <c r="W217" s="28"/>
      <c r="X217" s="15" t="s">
        <v>1203</v>
      </c>
      <c r="Y217" s="28"/>
      <c r="Z217" s="15" t="s">
        <v>460</v>
      </c>
      <c r="AA217" s="28"/>
      <c r="AB217" s="15" t="s">
        <v>569</v>
      </c>
      <c r="AC217" s="28"/>
      <c r="AD217" s="15" t="s">
        <v>486</v>
      </c>
      <c r="AE217" s="28"/>
      <c r="AF217" s="14" t="s">
        <v>416</v>
      </c>
      <c r="AG217" s="28"/>
      <c r="AH217" s="15" t="s">
        <v>289</v>
      </c>
      <c r="AI217" s="28"/>
      <c r="AJ217" s="15" t="s">
        <v>461</v>
      </c>
      <c r="AK217" s="28"/>
      <c r="AL217" s="15" t="s">
        <v>346</v>
      </c>
      <c r="AM217" s="28"/>
      <c r="AN217" s="15" t="s">
        <v>515</v>
      </c>
      <c r="AO217" s="29"/>
    </row>
    <row r="218" spans="2:41" customFormat="1" ht="38.25" x14ac:dyDescent="0.2">
      <c r="B218" s="114" t="s">
        <v>199</v>
      </c>
      <c r="C218" s="22" t="s">
        <v>870</v>
      </c>
      <c r="D218" s="23">
        <v>2020</v>
      </c>
      <c r="E218" s="48" t="s">
        <v>412</v>
      </c>
      <c r="F218" s="50" t="str">
        <f t="shared" si="13"/>
        <v>RankingDistributionOption RatingsN/AReasonableUnlimitedEquivalentN/AN/AN/AIndependentHierarchicalUnlimitedAnyDistributionProbabilitySeparation</v>
      </c>
      <c r="G218" s="49">
        <f t="shared" si="12"/>
        <v>1</v>
      </c>
      <c r="H218" s="14" t="s">
        <v>118</v>
      </c>
      <c r="I218" s="28"/>
      <c r="J218" s="15" t="s">
        <v>462</v>
      </c>
      <c r="K218" s="28"/>
      <c r="L218" s="15" t="s">
        <v>1054</v>
      </c>
      <c r="M218" s="28"/>
      <c r="N218" s="15" t="s">
        <v>96</v>
      </c>
      <c r="O218" s="28"/>
      <c r="P218" s="15" t="s">
        <v>329</v>
      </c>
      <c r="Q218" s="29"/>
      <c r="R218" s="14" t="s">
        <v>416</v>
      </c>
      <c r="S218" s="28"/>
      <c r="T218" s="15" t="s">
        <v>265</v>
      </c>
      <c r="U218" s="28"/>
      <c r="V218" s="15" t="s">
        <v>96</v>
      </c>
      <c r="W218" s="28"/>
      <c r="X218" s="15" t="s">
        <v>96</v>
      </c>
      <c r="Y218" s="28"/>
      <c r="Z218" s="15" t="s">
        <v>96</v>
      </c>
      <c r="AA218" s="28"/>
      <c r="AB218" s="15" t="s">
        <v>385</v>
      </c>
      <c r="AC218" s="28"/>
      <c r="AD218" s="15" t="s">
        <v>568</v>
      </c>
      <c r="AE218" s="28"/>
      <c r="AF218" s="14" t="s">
        <v>416</v>
      </c>
      <c r="AG218" s="28"/>
      <c r="AH218" s="15" t="s">
        <v>289</v>
      </c>
      <c r="AI218" s="28"/>
      <c r="AJ218" s="15" t="s">
        <v>462</v>
      </c>
      <c r="AK218" s="28"/>
      <c r="AL218" s="15" t="s">
        <v>577</v>
      </c>
      <c r="AM218" s="28"/>
      <c r="AN218" s="15" t="s">
        <v>516</v>
      </c>
      <c r="AO218" s="29"/>
    </row>
    <row r="219" spans="2:41" customFormat="1" ht="38.25" x14ac:dyDescent="0.2">
      <c r="B219" s="113" t="s">
        <v>40</v>
      </c>
      <c r="C219" s="22" t="s">
        <v>871</v>
      </c>
      <c r="D219" s="23">
        <v>2018</v>
      </c>
      <c r="E219" s="48" t="s">
        <v>413</v>
      </c>
      <c r="F219" s="50" t="str">
        <f t="shared" si="13"/>
        <v>RankingPoint ValuesOption RatingsN/AReasonable≤ 25WeightedPre-determinedPoint ValueAssignmentIndependentHierarchical≤ 25AnyOrderComparisonFunctional</v>
      </c>
      <c r="G219" s="49">
        <f t="shared" si="12"/>
        <v>1</v>
      </c>
      <c r="H219" s="14" t="s">
        <v>118</v>
      </c>
      <c r="I219" s="28"/>
      <c r="J219" s="15" t="s">
        <v>578</v>
      </c>
      <c r="K219" s="28"/>
      <c r="L219" s="15" t="s">
        <v>1054</v>
      </c>
      <c r="M219" s="28"/>
      <c r="N219" s="15" t="s">
        <v>96</v>
      </c>
      <c r="O219" s="28"/>
      <c r="P219" s="15" t="s">
        <v>329</v>
      </c>
      <c r="Q219" s="29"/>
      <c r="R219" s="14" t="s">
        <v>291</v>
      </c>
      <c r="S219" s="28"/>
      <c r="T219" s="15" t="s">
        <v>264</v>
      </c>
      <c r="U219" s="28"/>
      <c r="V219" s="15" t="s">
        <v>571</v>
      </c>
      <c r="W219" s="28"/>
      <c r="X219" s="15" t="s">
        <v>1203</v>
      </c>
      <c r="Y219" s="28"/>
      <c r="Z219" s="15" t="s">
        <v>160</v>
      </c>
      <c r="AA219" s="28"/>
      <c r="AB219" s="15" t="s">
        <v>385</v>
      </c>
      <c r="AC219" s="28"/>
      <c r="AD219" s="15" t="s">
        <v>568</v>
      </c>
      <c r="AE219" s="28"/>
      <c r="AF219" s="14" t="s">
        <v>291</v>
      </c>
      <c r="AG219" s="28"/>
      <c r="AH219" s="15" t="s">
        <v>289</v>
      </c>
      <c r="AI219" s="28"/>
      <c r="AJ219" s="15" t="s">
        <v>389</v>
      </c>
      <c r="AK219" s="28"/>
      <c r="AL219" s="15" t="s">
        <v>460</v>
      </c>
      <c r="AM219" s="28"/>
      <c r="AN219" s="15" t="s">
        <v>149</v>
      </c>
      <c r="AO219" s="29"/>
    </row>
    <row r="220" spans="2:41" customFormat="1" ht="25.5" x14ac:dyDescent="0.2">
      <c r="B220" s="114" t="s">
        <v>204</v>
      </c>
      <c r="C220" s="22" t="s">
        <v>873</v>
      </c>
      <c r="D220" s="23">
        <v>1981</v>
      </c>
      <c r="E220" s="48" t="s">
        <v>414</v>
      </c>
      <c r="F220" s="50" t="str">
        <f t="shared" si="13"/>
        <v>CriteriaPoint ValuesN/AN/ALightUnlimitedWeightedPre-determinedOrderAssignmentIndependentFlat onlyN/AAnyN/AN/AFunctional</v>
      </c>
      <c r="G220" s="49">
        <f t="shared" si="12"/>
        <v>4</v>
      </c>
      <c r="H220" s="14" t="s">
        <v>1028</v>
      </c>
      <c r="I220" s="28"/>
      <c r="J220" s="15" t="s">
        <v>578</v>
      </c>
      <c r="K220" s="28"/>
      <c r="L220" s="15" t="s">
        <v>96</v>
      </c>
      <c r="M220" s="28"/>
      <c r="N220" s="15" t="s">
        <v>96</v>
      </c>
      <c r="O220" s="28"/>
      <c r="P220" s="15" t="s">
        <v>312</v>
      </c>
      <c r="Q220" s="29"/>
      <c r="R220" s="14" t="s">
        <v>416</v>
      </c>
      <c r="S220" s="28"/>
      <c r="T220" s="15" t="s">
        <v>264</v>
      </c>
      <c r="U220" s="28"/>
      <c r="V220" s="15" t="s">
        <v>571</v>
      </c>
      <c r="W220" s="28"/>
      <c r="X220" s="15" t="s">
        <v>389</v>
      </c>
      <c r="Y220" s="28"/>
      <c r="Z220" s="15" t="s">
        <v>160</v>
      </c>
      <c r="AA220" s="28"/>
      <c r="AB220" s="15" t="s">
        <v>385</v>
      </c>
      <c r="AC220" s="28"/>
      <c r="AD220" s="15" t="s">
        <v>486</v>
      </c>
      <c r="AE220" s="28"/>
      <c r="AF220" s="14" t="s">
        <v>96</v>
      </c>
      <c r="AG220" s="28"/>
      <c r="AH220" s="15" t="s">
        <v>289</v>
      </c>
      <c r="AI220" s="28"/>
      <c r="AJ220" s="15" t="s">
        <v>96</v>
      </c>
      <c r="AK220" s="28"/>
      <c r="AL220" s="15" t="s">
        <v>96</v>
      </c>
      <c r="AM220" s="28"/>
      <c r="AN220" s="15" t="s">
        <v>149</v>
      </c>
      <c r="AO220" s="29"/>
    </row>
    <row r="221" spans="2:41" customFormat="1" ht="25.5" x14ac:dyDescent="0.2">
      <c r="B221" s="114" t="s">
        <v>61</v>
      </c>
      <c r="C221" s="22" t="s">
        <v>874</v>
      </c>
      <c r="D221" s="23">
        <v>1982</v>
      </c>
      <c r="E221" s="48" t="s">
        <v>417</v>
      </c>
      <c r="F221" s="50" t="str">
        <f t="shared" si="13"/>
        <v>RankingOrderN/AN/AReasonable≤ 25WeightedPre-determinedOrderAssignmentIndependentFlat only≤ 25AnyOrderComparisonProgramming</v>
      </c>
      <c r="G221" s="49">
        <f t="shared" si="12"/>
        <v>1</v>
      </c>
      <c r="H221" s="14" t="s">
        <v>118</v>
      </c>
      <c r="I221" s="28"/>
      <c r="J221" s="15" t="s">
        <v>389</v>
      </c>
      <c r="K221" s="28"/>
      <c r="L221" s="15" t="s">
        <v>96</v>
      </c>
      <c r="M221" s="28"/>
      <c r="N221" s="15" t="s">
        <v>96</v>
      </c>
      <c r="O221" s="28"/>
      <c r="P221" s="15" t="s">
        <v>329</v>
      </c>
      <c r="Q221" s="29"/>
      <c r="R221" s="14" t="s">
        <v>291</v>
      </c>
      <c r="S221" s="28"/>
      <c r="T221" s="15" t="s">
        <v>264</v>
      </c>
      <c r="U221" s="28"/>
      <c r="V221" s="15" t="s">
        <v>571</v>
      </c>
      <c r="W221" s="28"/>
      <c r="X221" s="15" t="s">
        <v>389</v>
      </c>
      <c r="Y221" s="28"/>
      <c r="Z221" s="15" t="s">
        <v>160</v>
      </c>
      <c r="AA221" s="28"/>
      <c r="AB221" s="15" t="s">
        <v>385</v>
      </c>
      <c r="AC221" s="28"/>
      <c r="AD221" s="15" t="s">
        <v>486</v>
      </c>
      <c r="AE221" s="28"/>
      <c r="AF221" s="14" t="s">
        <v>291</v>
      </c>
      <c r="AG221" s="28"/>
      <c r="AH221" s="15" t="s">
        <v>289</v>
      </c>
      <c r="AI221" s="28"/>
      <c r="AJ221" s="15" t="s">
        <v>389</v>
      </c>
      <c r="AK221" s="28"/>
      <c r="AL221" s="15" t="s">
        <v>460</v>
      </c>
      <c r="AM221" s="28"/>
      <c r="AN221" s="15" t="s">
        <v>515</v>
      </c>
      <c r="AO221" s="29"/>
    </row>
    <row r="222" spans="2:41" customFormat="1" ht="47.25" x14ac:dyDescent="0.2">
      <c r="B222" s="114" t="s">
        <v>87</v>
      </c>
      <c r="C222" s="22" t="s">
        <v>875</v>
      </c>
      <c r="D222" s="23">
        <v>1992</v>
      </c>
      <c r="E222" s="48" t="s">
        <v>499</v>
      </c>
      <c r="F222" s="50" t="str">
        <f t="shared" si="13"/>
        <v>RankingOrderN/AN/AReasonable≤ 25WeightedSubjectiveRatioComparisonIndependentHierarchical≤ 25NominalRatioComparisonProgramming</v>
      </c>
      <c r="G222" s="49">
        <f t="shared" si="12"/>
        <v>1</v>
      </c>
      <c r="H222" s="14" t="s">
        <v>118</v>
      </c>
      <c r="I222" s="28"/>
      <c r="J222" s="15" t="s">
        <v>389</v>
      </c>
      <c r="K222" s="28"/>
      <c r="L222" s="15" t="s">
        <v>96</v>
      </c>
      <c r="M222" s="28"/>
      <c r="N222" s="15" t="s">
        <v>96</v>
      </c>
      <c r="O222" s="28"/>
      <c r="P222" s="15" t="s">
        <v>329</v>
      </c>
      <c r="Q222" s="29"/>
      <c r="R222" s="14" t="s">
        <v>291</v>
      </c>
      <c r="S222" s="28"/>
      <c r="T222" s="15" t="s">
        <v>264</v>
      </c>
      <c r="U222" s="28"/>
      <c r="V222" s="15" t="s">
        <v>383</v>
      </c>
      <c r="W222" s="28"/>
      <c r="X222" s="15" t="s">
        <v>148</v>
      </c>
      <c r="Y222" s="28"/>
      <c r="Z222" s="15" t="s">
        <v>460</v>
      </c>
      <c r="AA222" s="28"/>
      <c r="AB222" s="15" t="s">
        <v>385</v>
      </c>
      <c r="AC222" s="28"/>
      <c r="AD222" s="15" t="s">
        <v>568</v>
      </c>
      <c r="AE222" s="28"/>
      <c r="AF222" s="14" t="s">
        <v>291</v>
      </c>
      <c r="AG222" s="28"/>
      <c r="AH222" s="15" t="s">
        <v>150</v>
      </c>
      <c r="AI222" s="28"/>
      <c r="AJ222" s="15" t="s">
        <v>148</v>
      </c>
      <c r="AK222" s="28"/>
      <c r="AL222" s="15" t="s">
        <v>460</v>
      </c>
      <c r="AM222" s="28"/>
      <c r="AN222" s="15" t="s">
        <v>515</v>
      </c>
      <c r="AO222" s="29"/>
    </row>
    <row r="223" spans="2:41" ht="25.5" x14ac:dyDescent="0.2">
      <c r="B223" s="114" t="s">
        <v>1356</v>
      </c>
      <c r="C223" s="22" t="s">
        <v>1357</v>
      </c>
      <c r="D223" s="23">
        <v>1999</v>
      </c>
      <c r="E223" s="48" t="s">
        <v>1355</v>
      </c>
      <c r="F223" s="50" t="str">
        <f t="shared" ref="F223" si="14">_xlfn.CONCAT(H223,J223,L223,N223,P223,R223,T223,V223,X223,Z223,AB223,AD223,AF223,AH223,AJ223,AL223,AN223)</f>
        <v>CriteriaPoint ValuesN/AN/ALightUnlimitedWeightedSubjectiveRatioComparisonIndependentFlat onlyN/AAnyN/AN/AFunctional</v>
      </c>
      <c r="G223" s="49">
        <f t="shared" si="12"/>
        <v>3</v>
      </c>
      <c r="H223" s="14" t="s">
        <v>1028</v>
      </c>
      <c r="I223" s="28"/>
      <c r="J223" s="15" t="s">
        <v>578</v>
      </c>
      <c r="K223" s="28"/>
      <c r="L223" s="15" t="s">
        <v>96</v>
      </c>
      <c r="M223" s="28"/>
      <c r="N223" s="15" t="s">
        <v>96</v>
      </c>
      <c r="O223" s="28"/>
      <c r="P223" s="15" t="s">
        <v>312</v>
      </c>
      <c r="Q223" s="29"/>
      <c r="R223" s="14" t="s">
        <v>416</v>
      </c>
      <c r="S223" s="28"/>
      <c r="T223" s="15" t="s">
        <v>264</v>
      </c>
      <c r="U223" s="28"/>
      <c r="V223" s="15" t="s">
        <v>383</v>
      </c>
      <c r="W223" s="28"/>
      <c r="X223" s="15" t="s">
        <v>148</v>
      </c>
      <c r="Y223" s="28"/>
      <c r="Z223" s="15" t="s">
        <v>460</v>
      </c>
      <c r="AA223" s="28"/>
      <c r="AB223" s="15" t="s">
        <v>385</v>
      </c>
      <c r="AC223" s="28"/>
      <c r="AD223" s="15" t="s">
        <v>486</v>
      </c>
      <c r="AE223" s="28"/>
      <c r="AF223" s="14" t="s">
        <v>96</v>
      </c>
      <c r="AG223" s="28"/>
      <c r="AH223" s="15" t="s">
        <v>289</v>
      </c>
      <c r="AI223" s="28"/>
      <c r="AJ223" s="15" t="s">
        <v>96</v>
      </c>
      <c r="AK223" s="28"/>
      <c r="AL223" s="15" t="s">
        <v>96</v>
      </c>
      <c r="AM223" s="28"/>
      <c r="AN223" s="15" t="s">
        <v>149</v>
      </c>
      <c r="AO223" s="29"/>
    </row>
    <row r="224" spans="2:41" customFormat="1" ht="31.5" x14ac:dyDescent="0.2">
      <c r="B224" s="113" t="s">
        <v>274</v>
      </c>
      <c r="C224" s="22" t="s">
        <v>877</v>
      </c>
      <c r="D224" s="23">
        <v>2005</v>
      </c>
      <c r="E224" s="48" t="s">
        <v>510</v>
      </c>
      <c r="F224" s="50" t="str">
        <f t="shared" si="13"/>
        <v>RankingIntervalsPreference ModelCriteria InfluenceHeavy≤ 25WeightedPre-determinedOrderAssignmentIndependentHierarchical≤ 25NominalIntervalDirect RatingProgramming</v>
      </c>
      <c r="G224" s="49">
        <f t="shared" si="12"/>
        <v>1</v>
      </c>
      <c r="H224" s="14" t="s">
        <v>118</v>
      </c>
      <c r="I224" s="28"/>
      <c r="J224" s="15" t="s">
        <v>434</v>
      </c>
      <c r="K224" s="28"/>
      <c r="L224" s="15" t="s">
        <v>424</v>
      </c>
      <c r="M224" s="28"/>
      <c r="N224" s="15" t="s">
        <v>425</v>
      </c>
      <c r="O224" s="28"/>
      <c r="P224" s="15" t="s">
        <v>313</v>
      </c>
      <c r="Q224" s="29"/>
      <c r="R224" s="14" t="s">
        <v>291</v>
      </c>
      <c r="S224" s="28"/>
      <c r="T224" s="15" t="s">
        <v>264</v>
      </c>
      <c r="U224" s="28"/>
      <c r="V224" s="15" t="s">
        <v>571</v>
      </c>
      <c r="W224" s="28"/>
      <c r="X224" s="15" t="s">
        <v>389</v>
      </c>
      <c r="Y224" s="28"/>
      <c r="Z224" s="15" t="s">
        <v>160</v>
      </c>
      <c r="AA224" s="28"/>
      <c r="AB224" s="15" t="s">
        <v>385</v>
      </c>
      <c r="AC224" s="28"/>
      <c r="AD224" s="15" t="s">
        <v>568</v>
      </c>
      <c r="AE224" s="28"/>
      <c r="AF224" s="14" t="s">
        <v>291</v>
      </c>
      <c r="AG224" s="28"/>
      <c r="AH224" s="15" t="s">
        <v>150</v>
      </c>
      <c r="AI224" s="28"/>
      <c r="AJ224" s="15" t="s">
        <v>461</v>
      </c>
      <c r="AK224" s="28"/>
      <c r="AL224" s="15" t="s">
        <v>346</v>
      </c>
      <c r="AM224" s="28"/>
      <c r="AN224" s="15" t="s">
        <v>515</v>
      </c>
      <c r="AO224" s="29"/>
    </row>
    <row r="225" spans="2:41" customFormat="1" ht="38.25" x14ac:dyDescent="0.2">
      <c r="B225" s="114" t="s">
        <v>298</v>
      </c>
      <c r="C225" s="22" t="s">
        <v>879</v>
      </c>
      <c r="D225" s="23">
        <v>2015</v>
      </c>
      <c r="E225" s="48" t="s">
        <v>1308</v>
      </c>
      <c r="F225" s="50" t="str">
        <f t="shared" si="13"/>
        <v>RankingPoint ValuesN/AOption RatingsReasonableUnlimitedWeightedPre-determinedPoint ValueAssignmentIndependentFlat onlyUnlimitedMeasurablePoint ValueDirect RatingSeparation</v>
      </c>
      <c r="G225" s="49">
        <f t="shared" si="12"/>
        <v>1</v>
      </c>
      <c r="H225" s="14" t="s">
        <v>118</v>
      </c>
      <c r="I225" s="28"/>
      <c r="J225" s="15" t="s">
        <v>578</v>
      </c>
      <c r="K225" s="28"/>
      <c r="L225" s="15" t="s">
        <v>96</v>
      </c>
      <c r="M225" s="28"/>
      <c r="N225" s="15" t="s">
        <v>1054</v>
      </c>
      <c r="O225" s="28"/>
      <c r="P225" s="15" t="s">
        <v>329</v>
      </c>
      <c r="Q225" s="29"/>
      <c r="R225" s="14" t="s">
        <v>416</v>
      </c>
      <c r="S225" s="28"/>
      <c r="T225" s="15" t="s">
        <v>264</v>
      </c>
      <c r="U225" s="28"/>
      <c r="V225" s="15" t="s">
        <v>571</v>
      </c>
      <c r="W225" s="28"/>
      <c r="X225" s="15" t="s">
        <v>1203</v>
      </c>
      <c r="Y225" s="28"/>
      <c r="Z225" s="15" t="s">
        <v>160</v>
      </c>
      <c r="AA225" s="28"/>
      <c r="AB225" s="15" t="s">
        <v>385</v>
      </c>
      <c r="AC225" s="28"/>
      <c r="AD225" s="15" t="s">
        <v>486</v>
      </c>
      <c r="AE225" s="28"/>
      <c r="AF225" s="14" t="s">
        <v>416</v>
      </c>
      <c r="AG225" s="28"/>
      <c r="AH225" s="15" t="s">
        <v>104</v>
      </c>
      <c r="AI225" s="28"/>
      <c r="AJ225" s="15" t="s">
        <v>1203</v>
      </c>
      <c r="AK225" s="28"/>
      <c r="AL225" s="15" t="s">
        <v>346</v>
      </c>
      <c r="AM225" s="28"/>
      <c r="AN225" s="15" t="s">
        <v>516</v>
      </c>
      <c r="AO225" s="29"/>
    </row>
    <row r="226" spans="2:41" customFormat="1" ht="25.5" x14ac:dyDescent="0.2">
      <c r="B226" s="114" t="s">
        <v>1358</v>
      </c>
      <c r="C226" s="22" t="s">
        <v>1359</v>
      </c>
      <c r="D226" s="23">
        <v>2018</v>
      </c>
      <c r="E226" s="48" t="s">
        <v>1360</v>
      </c>
      <c r="F226" s="50" t="str">
        <f t="shared" ref="F226" si="15">_xlfn.CONCAT(H226,J226,L226,N226,P226,R226,T226,V226,X226,Z226,AB226,AD226,AF226,AH226,AJ226,AL226,AN226)</f>
        <v>RankingPoint ValuesOption RatingsOption RatingsReasonableUnlimitedWeightedPre-determinedPoint ValueAssignmentIndependentFlat onlyUnlimitedMeasurablePoint ValueDirect RatingSeparation</v>
      </c>
      <c r="G226" s="49">
        <f t="shared" si="12"/>
        <v>1</v>
      </c>
      <c r="H226" s="14" t="s">
        <v>118</v>
      </c>
      <c r="I226" s="28"/>
      <c r="J226" s="15" t="s">
        <v>578</v>
      </c>
      <c r="K226" s="28"/>
      <c r="L226" s="15" t="s">
        <v>1054</v>
      </c>
      <c r="M226" s="28"/>
      <c r="N226" s="15" t="s">
        <v>1054</v>
      </c>
      <c r="O226" s="28"/>
      <c r="P226" s="15" t="s">
        <v>329</v>
      </c>
      <c r="Q226" s="29"/>
      <c r="R226" s="14" t="s">
        <v>416</v>
      </c>
      <c r="S226" s="28"/>
      <c r="T226" s="15" t="s">
        <v>264</v>
      </c>
      <c r="U226" s="28"/>
      <c r="V226" s="15" t="s">
        <v>571</v>
      </c>
      <c r="W226" s="28"/>
      <c r="X226" s="15" t="s">
        <v>1203</v>
      </c>
      <c r="Y226" s="28"/>
      <c r="Z226" s="15" t="s">
        <v>160</v>
      </c>
      <c r="AA226" s="28"/>
      <c r="AB226" s="15" t="s">
        <v>385</v>
      </c>
      <c r="AC226" s="28"/>
      <c r="AD226" s="15" t="s">
        <v>486</v>
      </c>
      <c r="AE226" s="28"/>
      <c r="AF226" s="14" t="s">
        <v>416</v>
      </c>
      <c r="AG226" s="28"/>
      <c r="AH226" s="15" t="s">
        <v>104</v>
      </c>
      <c r="AI226" s="28"/>
      <c r="AJ226" s="15" t="s">
        <v>1203</v>
      </c>
      <c r="AK226" s="28"/>
      <c r="AL226" s="15" t="s">
        <v>346</v>
      </c>
      <c r="AM226" s="28"/>
      <c r="AN226" s="15" t="s">
        <v>516</v>
      </c>
      <c r="AO226" s="29"/>
    </row>
    <row r="227" spans="2:41" customFormat="1" ht="25.5" x14ac:dyDescent="0.2">
      <c r="B227" s="114" t="s">
        <v>46</v>
      </c>
      <c r="C227" s="22" t="s">
        <v>882</v>
      </c>
      <c r="D227" s="23">
        <v>2017</v>
      </c>
      <c r="E227" s="48" t="s">
        <v>580</v>
      </c>
      <c r="F227" s="50" t="str">
        <f t="shared" si="13"/>
        <v>RankingPoint ValuesN/AN/ALight≤ 25WeightedObjectivePoint ValueComparisonIndependentHierarchicalUnlimitedMeasurablePoint ValueDirect RatingFunctional</v>
      </c>
      <c r="G227" s="49">
        <f t="shared" si="12"/>
        <v>1</v>
      </c>
      <c r="H227" s="14" t="s">
        <v>118</v>
      </c>
      <c r="I227" s="28"/>
      <c r="J227" s="15" t="s">
        <v>578</v>
      </c>
      <c r="K227" s="28"/>
      <c r="L227" s="15" t="s">
        <v>96</v>
      </c>
      <c r="M227" s="28"/>
      <c r="N227" s="15" t="s">
        <v>96</v>
      </c>
      <c r="O227" s="28"/>
      <c r="P227" s="15" t="s">
        <v>312</v>
      </c>
      <c r="Q227" s="29"/>
      <c r="R227" s="14" t="s">
        <v>291</v>
      </c>
      <c r="S227" s="28"/>
      <c r="T227" s="15" t="s">
        <v>264</v>
      </c>
      <c r="U227" s="28"/>
      <c r="V227" s="15" t="s">
        <v>384</v>
      </c>
      <c r="W227" s="28"/>
      <c r="X227" s="15" t="s">
        <v>1203</v>
      </c>
      <c r="Y227" s="28"/>
      <c r="Z227" s="15" t="s">
        <v>460</v>
      </c>
      <c r="AA227" s="28"/>
      <c r="AB227" s="15" t="s">
        <v>385</v>
      </c>
      <c r="AC227" s="28"/>
      <c r="AD227" s="15" t="s">
        <v>568</v>
      </c>
      <c r="AE227" s="28"/>
      <c r="AF227" s="14" t="s">
        <v>416</v>
      </c>
      <c r="AG227" s="28"/>
      <c r="AH227" s="15" t="s">
        <v>104</v>
      </c>
      <c r="AI227" s="28"/>
      <c r="AJ227" s="15" t="s">
        <v>1203</v>
      </c>
      <c r="AK227" s="28"/>
      <c r="AL227" s="15" t="s">
        <v>346</v>
      </c>
      <c r="AM227" s="28"/>
      <c r="AN227" s="15" t="s">
        <v>149</v>
      </c>
      <c r="AO227" s="29"/>
    </row>
    <row r="228" spans="2:41" customFormat="1" ht="38.25" x14ac:dyDescent="0.2">
      <c r="B228" s="114" t="s">
        <v>371</v>
      </c>
      <c r="C228" s="22" t="s">
        <v>881</v>
      </c>
      <c r="D228" s="23">
        <v>2013</v>
      </c>
      <c r="E228" s="48" t="s">
        <v>419</v>
      </c>
      <c r="F228" s="50" t="str">
        <f t="shared" si="13"/>
        <v>RankingOrderN/AN/AReasonableUnlimitedWeightedPre-determinedRatioAssignmentIndependentFlat onlyUnlimitedAnyOrderReferenceProgramming</v>
      </c>
      <c r="G228" s="49">
        <f t="shared" si="12"/>
        <v>1</v>
      </c>
      <c r="H228" s="14" t="s">
        <v>118</v>
      </c>
      <c r="I228" s="28"/>
      <c r="J228" s="15" t="s">
        <v>389</v>
      </c>
      <c r="K228" s="28"/>
      <c r="L228" s="15" t="s">
        <v>96</v>
      </c>
      <c r="M228" s="28"/>
      <c r="N228" s="15" t="s">
        <v>96</v>
      </c>
      <c r="O228" s="28"/>
      <c r="P228" s="15" t="s">
        <v>329</v>
      </c>
      <c r="Q228" s="29"/>
      <c r="R228" s="14" t="s">
        <v>416</v>
      </c>
      <c r="S228" s="28"/>
      <c r="T228" s="15" t="s">
        <v>264</v>
      </c>
      <c r="U228" s="28"/>
      <c r="V228" s="15" t="s">
        <v>571</v>
      </c>
      <c r="W228" s="28"/>
      <c r="X228" s="15" t="s">
        <v>148</v>
      </c>
      <c r="Y228" s="28"/>
      <c r="Z228" s="15" t="s">
        <v>160</v>
      </c>
      <c r="AA228" s="28"/>
      <c r="AB228" s="15" t="s">
        <v>385</v>
      </c>
      <c r="AC228" s="28"/>
      <c r="AD228" s="15" t="s">
        <v>486</v>
      </c>
      <c r="AE228" s="28"/>
      <c r="AF228" s="14" t="s">
        <v>416</v>
      </c>
      <c r="AG228" s="28"/>
      <c r="AH228" s="15" t="s">
        <v>289</v>
      </c>
      <c r="AI228" s="28"/>
      <c r="AJ228" s="15" t="s">
        <v>389</v>
      </c>
      <c r="AK228" s="28"/>
      <c r="AL228" s="15" t="s">
        <v>161</v>
      </c>
      <c r="AM228" s="28"/>
      <c r="AN228" s="15" t="s">
        <v>515</v>
      </c>
      <c r="AO228" s="29"/>
    </row>
    <row r="229" spans="2:41" customFormat="1" ht="31.5" x14ac:dyDescent="0.2">
      <c r="B229" s="114" t="s">
        <v>418</v>
      </c>
      <c r="C229" s="22" t="s">
        <v>880</v>
      </c>
      <c r="D229" s="23">
        <v>2022</v>
      </c>
      <c r="E229" s="48" t="s">
        <v>511</v>
      </c>
      <c r="F229" s="50" t="str">
        <f t="shared" si="13"/>
        <v>RankingOrderBothBothHeavyUnlimitedWeightedPre-determinedRatioAssignmentIndependentFlat onlyUnlimitedMeasurableOrderReferenceProgramming</v>
      </c>
      <c r="G229" s="49">
        <f t="shared" si="12"/>
        <v>1</v>
      </c>
      <c r="H229" s="14" t="s">
        <v>118</v>
      </c>
      <c r="I229" s="28"/>
      <c r="J229" s="15" t="s">
        <v>389</v>
      </c>
      <c r="K229" s="28"/>
      <c r="L229" s="15" t="s">
        <v>294</v>
      </c>
      <c r="M229" s="28"/>
      <c r="N229" s="15" t="s">
        <v>294</v>
      </c>
      <c r="O229" s="28"/>
      <c r="P229" s="15" t="s">
        <v>313</v>
      </c>
      <c r="Q229" s="29"/>
      <c r="R229" s="14" t="s">
        <v>416</v>
      </c>
      <c r="S229" s="28"/>
      <c r="T229" s="15" t="s">
        <v>264</v>
      </c>
      <c r="U229" s="28"/>
      <c r="V229" s="15" t="s">
        <v>571</v>
      </c>
      <c r="W229" s="28"/>
      <c r="X229" s="15" t="s">
        <v>148</v>
      </c>
      <c r="Y229" s="28"/>
      <c r="Z229" s="15" t="s">
        <v>160</v>
      </c>
      <c r="AA229" s="28"/>
      <c r="AB229" s="15" t="s">
        <v>385</v>
      </c>
      <c r="AC229" s="28"/>
      <c r="AD229" s="15" t="s">
        <v>486</v>
      </c>
      <c r="AE229" s="28"/>
      <c r="AF229" s="14" t="s">
        <v>416</v>
      </c>
      <c r="AG229" s="28"/>
      <c r="AH229" s="15" t="s">
        <v>104</v>
      </c>
      <c r="AI229" s="28"/>
      <c r="AJ229" s="15" t="s">
        <v>389</v>
      </c>
      <c r="AK229" s="28"/>
      <c r="AL229" s="15" t="s">
        <v>161</v>
      </c>
      <c r="AM229" s="28"/>
      <c r="AN229" s="15" t="s">
        <v>515</v>
      </c>
      <c r="AO229" s="29"/>
    </row>
    <row r="230" spans="2:41" customFormat="1" ht="38.25" x14ac:dyDescent="0.2">
      <c r="B230" s="114" t="s">
        <v>137</v>
      </c>
      <c r="C230" s="22" t="s">
        <v>883</v>
      </c>
      <c r="D230" s="23">
        <v>1992</v>
      </c>
      <c r="E230" s="48" t="s">
        <v>422</v>
      </c>
      <c r="F230" s="50" t="str">
        <f t="shared" si="13"/>
        <v>CriteriaPoint ValuesN/AN/ALightUnlimitedWeightedPre-determinedOrderAssignmentIndependentFlat onlyN/AAnyN/AN/AFunctional</v>
      </c>
      <c r="G230" s="49">
        <f t="shared" si="12"/>
        <v>4</v>
      </c>
      <c r="H230" s="14" t="s">
        <v>1028</v>
      </c>
      <c r="I230" s="28"/>
      <c r="J230" s="15" t="s">
        <v>578</v>
      </c>
      <c r="K230" s="28"/>
      <c r="L230" s="15" t="s">
        <v>96</v>
      </c>
      <c r="M230" s="28"/>
      <c r="N230" s="15" t="s">
        <v>96</v>
      </c>
      <c r="O230" s="28"/>
      <c r="P230" s="15" t="s">
        <v>312</v>
      </c>
      <c r="Q230" s="29"/>
      <c r="R230" s="14" t="s">
        <v>416</v>
      </c>
      <c r="S230" s="28"/>
      <c r="T230" s="15" t="s">
        <v>264</v>
      </c>
      <c r="U230" s="28"/>
      <c r="V230" s="15" t="s">
        <v>571</v>
      </c>
      <c r="W230" s="28"/>
      <c r="X230" s="15" t="s">
        <v>389</v>
      </c>
      <c r="Y230" s="28"/>
      <c r="Z230" s="15" t="s">
        <v>160</v>
      </c>
      <c r="AA230" s="28"/>
      <c r="AB230" s="15" t="s">
        <v>385</v>
      </c>
      <c r="AC230" s="28"/>
      <c r="AD230" s="15" t="s">
        <v>486</v>
      </c>
      <c r="AE230" s="28"/>
      <c r="AF230" s="14" t="s">
        <v>96</v>
      </c>
      <c r="AG230" s="28"/>
      <c r="AH230" s="15" t="s">
        <v>289</v>
      </c>
      <c r="AI230" s="28"/>
      <c r="AJ230" s="15" t="s">
        <v>96</v>
      </c>
      <c r="AK230" s="28"/>
      <c r="AL230" s="15" t="s">
        <v>96</v>
      </c>
      <c r="AM230" s="28"/>
      <c r="AN230" s="15" t="s">
        <v>149</v>
      </c>
      <c r="AO230" s="29"/>
    </row>
    <row r="231" spans="2:41" customFormat="1" ht="38.25" x14ac:dyDescent="0.2">
      <c r="B231" s="114" t="s">
        <v>145</v>
      </c>
      <c r="C231" s="22" t="s">
        <v>885</v>
      </c>
      <c r="D231" s="23">
        <v>2002</v>
      </c>
      <c r="E231" s="48" t="s">
        <v>421</v>
      </c>
      <c r="F231" s="50" t="str">
        <f t="shared" si="13"/>
        <v>CriteriaPoint ValuesPreference ModelN/AReasonableUnlimitedWeightedSubjectiveDistributionAssignmentIndependentFlat onlyN/AAnyN/AN/AFunctional</v>
      </c>
      <c r="G231" s="49">
        <f t="shared" si="12"/>
        <v>1</v>
      </c>
      <c r="H231" s="14" t="s">
        <v>1028</v>
      </c>
      <c r="I231" s="28"/>
      <c r="J231" s="15" t="s">
        <v>578</v>
      </c>
      <c r="K231" s="28"/>
      <c r="L231" s="15" t="s">
        <v>424</v>
      </c>
      <c r="M231" s="28"/>
      <c r="N231" s="15" t="s">
        <v>96</v>
      </c>
      <c r="O231" s="28"/>
      <c r="P231" s="15" t="s">
        <v>329</v>
      </c>
      <c r="Q231" s="29"/>
      <c r="R231" s="14" t="s">
        <v>416</v>
      </c>
      <c r="S231" s="28"/>
      <c r="T231" s="15" t="s">
        <v>264</v>
      </c>
      <c r="U231" s="28"/>
      <c r="V231" s="15" t="s">
        <v>383</v>
      </c>
      <c r="W231" s="28"/>
      <c r="X231" s="15" t="s">
        <v>462</v>
      </c>
      <c r="Y231" s="28"/>
      <c r="Z231" s="15" t="s">
        <v>160</v>
      </c>
      <c r="AA231" s="28"/>
      <c r="AB231" s="15" t="s">
        <v>385</v>
      </c>
      <c r="AC231" s="28"/>
      <c r="AD231" s="15" t="s">
        <v>486</v>
      </c>
      <c r="AE231" s="28"/>
      <c r="AF231" s="14" t="s">
        <v>96</v>
      </c>
      <c r="AG231" s="28"/>
      <c r="AH231" s="15" t="s">
        <v>289</v>
      </c>
      <c r="AI231" s="28"/>
      <c r="AJ231" s="15" t="s">
        <v>96</v>
      </c>
      <c r="AK231" s="28"/>
      <c r="AL231" s="15" t="s">
        <v>96</v>
      </c>
      <c r="AM231" s="28"/>
      <c r="AN231" s="15" t="s">
        <v>149</v>
      </c>
      <c r="AO231" s="29"/>
    </row>
    <row r="232" spans="2:41" customFormat="1" ht="31.5" x14ac:dyDescent="0.2">
      <c r="B232" s="114" t="s">
        <v>373</v>
      </c>
      <c r="C232" s="22" t="s">
        <v>923</v>
      </c>
      <c r="D232" s="23">
        <v>2013</v>
      </c>
      <c r="E232" s="48" t="s">
        <v>601</v>
      </c>
      <c r="F232" s="50" t="str">
        <f t="shared" si="13"/>
        <v>RankingOrderN/AN/AHeavy≤ 25WeightedSubjectiveOrderReferenceIndependentFlat only≤ 25AbstractOrderReferenceProgramming</v>
      </c>
      <c r="G232" s="49">
        <f t="shared" si="12"/>
        <v>1</v>
      </c>
      <c r="H232" s="14" t="s">
        <v>118</v>
      </c>
      <c r="I232" s="28"/>
      <c r="J232" s="15" t="s">
        <v>389</v>
      </c>
      <c r="K232" s="28"/>
      <c r="L232" s="15" t="s">
        <v>96</v>
      </c>
      <c r="M232" s="28"/>
      <c r="N232" s="15" t="s">
        <v>96</v>
      </c>
      <c r="O232" s="28"/>
      <c r="P232" s="15" t="s">
        <v>313</v>
      </c>
      <c r="Q232" s="29"/>
      <c r="R232" s="14" t="s">
        <v>291</v>
      </c>
      <c r="S232" s="28"/>
      <c r="T232" s="15" t="s">
        <v>264</v>
      </c>
      <c r="U232" s="28"/>
      <c r="V232" s="15" t="s">
        <v>383</v>
      </c>
      <c r="W232" s="28"/>
      <c r="X232" s="15" t="s">
        <v>389</v>
      </c>
      <c r="Y232" s="28"/>
      <c r="Z232" s="15" t="s">
        <v>161</v>
      </c>
      <c r="AA232" s="28"/>
      <c r="AB232" s="15" t="s">
        <v>385</v>
      </c>
      <c r="AC232" s="28"/>
      <c r="AD232" s="15" t="s">
        <v>486</v>
      </c>
      <c r="AE232" s="28"/>
      <c r="AF232" s="14" t="s">
        <v>291</v>
      </c>
      <c r="AG232" s="28"/>
      <c r="AH232" s="15" t="s">
        <v>576</v>
      </c>
      <c r="AI232" s="28"/>
      <c r="AJ232" s="15" t="s">
        <v>389</v>
      </c>
      <c r="AK232" s="28"/>
      <c r="AL232" s="15" t="s">
        <v>161</v>
      </c>
      <c r="AM232" s="28"/>
      <c r="AN232" s="15" t="s">
        <v>515</v>
      </c>
      <c r="AO232" s="29"/>
    </row>
    <row r="233" spans="2:41" customFormat="1" ht="15.75" x14ac:dyDescent="0.2">
      <c r="B233" s="114" t="s">
        <v>205</v>
      </c>
      <c r="C233" s="22" t="s">
        <v>886</v>
      </c>
      <c r="D233" s="23">
        <v>1981</v>
      </c>
      <c r="E233" s="48" t="s">
        <v>415</v>
      </c>
      <c r="F233" s="50" t="str">
        <f t="shared" si="13"/>
        <v>CriteriaPoint ValuesN/AN/ALightUnlimitedWeightedPre-determinedOrderAssignmentIndependentFlat onlyN/AAnyN/AN/AFunctional</v>
      </c>
      <c r="G233" s="49">
        <f t="shared" si="12"/>
        <v>4</v>
      </c>
      <c r="H233" s="14" t="s">
        <v>1028</v>
      </c>
      <c r="I233" s="28"/>
      <c r="J233" s="15" t="s">
        <v>578</v>
      </c>
      <c r="K233" s="28"/>
      <c r="L233" s="15" t="s">
        <v>96</v>
      </c>
      <c r="M233" s="28"/>
      <c r="N233" s="15" t="s">
        <v>96</v>
      </c>
      <c r="O233" s="28"/>
      <c r="P233" s="15" t="s">
        <v>312</v>
      </c>
      <c r="Q233" s="29"/>
      <c r="R233" s="14" t="s">
        <v>416</v>
      </c>
      <c r="S233" s="28"/>
      <c r="T233" s="15" t="s">
        <v>264</v>
      </c>
      <c r="U233" s="28"/>
      <c r="V233" s="15" t="s">
        <v>571</v>
      </c>
      <c r="W233" s="28"/>
      <c r="X233" s="15" t="s">
        <v>389</v>
      </c>
      <c r="Y233" s="28"/>
      <c r="Z233" s="15" t="s">
        <v>160</v>
      </c>
      <c r="AA233" s="28"/>
      <c r="AB233" s="15" t="s">
        <v>385</v>
      </c>
      <c r="AC233" s="28"/>
      <c r="AD233" s="15" t="s">
        <v>486</v>
      </c>
      <c r="AE233" s="28"/>
      <c r="AF233" s="14" t="s">
        <v>96</v>
      </c>
      <c r="AG233" s="28"/>
      <c r="AH233" s="15" t="s">
        <v>289</v>
      </c>
      <c r="AI233" s="28"/>
      <c r="AJ233" s="15" t="s">
        <v>96</v>
      </c>
      <c r="AK233" s="28"/>
      <c r="AL233" s="15" t="s">
        <v>96</v>
      </c>
      <c r="AM233" s="28"/>
      <c r="AN233" s="15" t="s">
        <v>149</v>
      </c>
      <c r="AO233" s="29"/>
    </row>
    <row r="234" spans="2:41" customFormat="1" ht="31.5" x14ac:dyDescent="0.2">
      <c r="B234" s="114" t="s">
        <v>445</v>
      </c>
      <c r="C234" s="22" t="s">
        <v>887</v>
      </c>
      <c r="D234" s="23">
        <v>2018</v>
      </c>
      <c r="E234" s="48" t="s">
        <v>1309</v>
      </c>
      <c r="F234" s="50" t="str">
        <f t="shared" si="13"/>
        <v>RankingPoint ValuesPreference ModelN/AHeavy≤ 25WeightedPre-determinedOrderAssignmentIndependentHierarchicalUnlimitedMeasurableIntervalDirect RatingProgramming</v>
      </c>
      <c r="G234" s="49">
        <f t="shared" si="12"/>
        <v>1</v>
      </c>
      <c r="H234" s="14" t="s">
        <v>118</v>
      </c>
      <c r="I234" s="28"/>
      <c r="J234" s="15" t="s">
        <v>578</v>
      </c>
      <c r="K234" s="28"/>
      <c r="L234" s="15" t="s">
        <v>424</v>
      </c>
      <c r="M234" s="28"/>
      <c r="N234" s="15" t="s">
        <v>96</v>
      </c>
      <c r="O234" s="28"/>
      <c r="P234" s="15" t="s">
        <v>313</v>
      </c>
      <c r="Q234" s="29"/>
      <c r="R234" s="14" t="s">
        <v>291</v>
      </c>
      <c r="S234" s="28"/>
      <c r="T234" s="15" t="s">
        <v>264</v>
      </c>
      <c r="U234" s="28"/>
      <c r="V234" s="15" t="s">
        <v>571</v>
      </c>
      <c r="W234" s="28"/>
      <c r="X234" s="15" t="s">
        <v>389</v>
      </c>
      <c r="Y234" s="28"/>
      <c r="Z234" s="15" t="s">
        <v>160</v>
      </c>
      <c r="AA234" s="28"/>
      <c r="AB234" s="15" t="s">
        <v>385</v>
      </c>
      <c r="AC234" s="28"/>
      <c r="AD234" s="15" t="s">
        <v>568</v>
      </c>
      <c r="AE234" s="28"/>
      <c r="AF234" s="14" t="s">
        <v>416</v>
      </c>
      <c r="AG234" s="28"/>
      <c r="AH234" s="15" t="s">
        <v>104</v>
      </c>
      <c r="AI234" s="28"/>
      <c r="AJ234" s="15" t="s">
        <v>461</v>
      </c>
      <c r="AK234" s="28"/>
      <c r="AL234" s="15" t="s">
        <v>346</v>
      </c>
      <c r="AM234" s="28"/>
      <c r="AN234" s="15" t="s">
        <v>515</v>
      </c>
      <c r="AO234" s="29"/>
    </row>
    <row r="235" spans="2:41" customFormat="1" ht="25.5" x14ac:dyDescent="0.2">
      <c r="B235" s="114" t="s">
        <v>203</v>
      </c>
      <c r="C235" s="22" t="s">
        <v>889</v>
      </c>
      <c r="D235" s="23">
        <v>1981</v>
      </c>
      <c r="E235" s="48" t="s">
        <v>1310</v>
      </c>
      <c r="F235" s="50" t="str">
        <f t="shared" si="13"/>
        <v>CriteriaPoint ValuesN/AN/ALightUnlimitedWeightedPre-determinedOrderAssignmentIndependentFlat onlyN/AAnyN/AN/AFunctional</v>
      </c>
      <c r="G235" s="49">
        <f t="shared" si="12"/>
        <v>4</v>
      </c>
      <c r="H235" s="14" t="s">
        <v>1028</v>
      </c>
      <c r="I235" s="28"/>
      <c r="J235" s="15" t="s">
        <v>578</v>
      </c>
      <c r="K235" s="28"/>
      <c r="L235" s="15" t="s">
        <v>96</v>
      </c>
      <c r="M235" s="28"/>
      <c r="N235" s="15" t="s">
        <v>96</v>
      </c>
      <c r="O235" s="28"/>
      <c r="P235" s="15" t="s">
        <v>312</v>
      </c>
      <c r="Q235" s="29"/>
      <c r="R235" s="14" t="s">
        <v>416</v>
      </c>
      <c r="S235" s="28"/>
      <c r="T235" s="15" t="s">
        <v>264</v>
      </c>
      <c r="U235" s="28"/>
      <c r="V235" s="15" t="s">
        <v>571</v>
      </c>
      <c r="W235" s="28"/>
      <c r="X235" s="15" t="s">
        <v>389</v>
      </c>
      <c r="Y235" s="28"/>
      <c r="Z235" s="15" t="s">
        <v>160</v>
      </c>
      <c r="AA235" s="28"/>
      <c r="AB235" s="15" t="s">
        <v>385</v>
      </c>
      <c r="AC235" s="28"/>
      <c r="AD235" s="15" t="s">
        <v>486</v>
      </c>
      <c r="AE235" s="28"/>
      <c r="AF235" s="14" t="s">
        <v>96</v>
      </c>
      <c r="AG235" s="28"/>
      <c r="AH235" s="15" t="s">
        <v>289</v>
      </c>
      <c r="AI235" s="28"/>
      <c r="AJ235" s="15" t="s">
        <v>96</v>
      </c>
      <c r="AK235" s="28"/>
      <c r="AL235" s="15" t="s">
        <v>96</v>
      </c>
      <c r="AM235" s="28"/>
      <c r="AN235" s="15" t="s">
        <v>149</v>
      </c>
      <c r="AO235" s="29"/>
    </row>
    <row r="236" spans="2:41" customFormat="1" ht="25.5" x14ac:dyDescent="0.2">
      <c r="B236" s="113" t="s">
        <v>372</v>
      </c>
      <c r="C236" s="22" t="s">
        <v>884</v>
      </c>
      <c r="D236" s="23">
        <v>2019</v>
      </c>
      <c r="E236" s="48" t="s">
        <v>420</v>
      </c>
      <c r="F236" s="50" t="str">
        <f t="shared" si="13"/>
        <v>RankingPoint ValuesN/AN/AHeavyUnlimitedEquivalentN/AN/AN/AIndependentFlat onlyUnlimitedAnyOrderComparisonFunctional</v>
      </c>
      <c r="G236" s="49">
        <f t="shared" si="12"/>
        <v>1</v>
      </c>
      <c r="H236" s="14" t="s">
        <v>118</v>
      </c>
      <c r="I236" s="28"/>
      <c r="J236" s="15" t="s">
        <v>578</v>
      </c>
      <c r="K236" s="28"/>
      <c r="L236" s="15" t="s">
        <v>96</v>
      </c>
      <c r="M236" s="28"/>
      <c r="N236" s="15" t="s">
        <v>96</v>
      </c>
      <c r="O236" s="28"/>
      <c r="P236" s="15" t="s">
        <v>313</v>
      </c>
      <c r="Q236" s="29"/>
      <c r="R236" s="14" t="s">
        <v>416</v>
      </c>
      <c r="S236" s="28"/>
      <c r="T236" s="15" t="s">
        <v>265</v>
      </c>
      <c r="U236" s="28"/>
      <c r="V236" s="15" t="s">
        <v>96</v>
      </c>
      <c r="W236" s="28"/>
      <c r="X236" s="15" t="s">
        <v>96</v>
      </c>
      <c r="Y236" s="28"/>
      <c r="Z236" s="15" t="s">
        <v>96</v>
      </c>
      <c r="AA236" s="28"/>
      <c r="AB236" s="15" t="s">
        <v>385</v>
      </c>
      <c r="AC236" s="28"/>
      <c r="AD236" s="15" t="s">
        <v>486</v>
      </c>
      <c r="AE236" s="28"/>
      <c r="AF236" s="14" t="s">
        <v>416</v>
      </c>
      <c r="AG236" s="28"/>
      <c r="AH236" s="15" t="s">
        <v>289</v>
      </c>
      <c r="AI236" s="28"/>
      <c r="AJ236" s="15" t="s">
        <v>389</v>
      </c>
      <c r="AK236" s="28"/>
      <c r="AL236" s="15" t="s">
        <v>460</v>
      </c>
      <c r="AM236" s="28"/>
      <c r="AN236" s="15" t="s">
        <v>149</v>
      </c>
      <c r="AO236" s="29"/>
    </row>
    <row r="237" spans="2:41" customFormat="1" ht="25.5" x14ac:dyDescent="0.2">
      <c r="B237" s="114" t="s">
        <v>143</v>
      </c>
      <c r="C237" s="22" t="s">
        <v>722</v>
      </c>
      <c r="D237" s="23">
        <v>2008</v>
      </c>
      <c r="E237" s="48" t="s">
        <v>989</v>
      </c>
      <c r="F237" s="50" t="str">
        <f t="shared" si="13"/>
        <v>RankingOrderN/ABothHeavyUnlimitedWeightedPre-determinedPoint ValueAssignmentIndependentFlat onlyUnlimitedMeasurableRatioComparisonProgramming</v>
      </c>
      <c r="G237" s="49">
        <f t="shared" si="12"/>
        <v>1</v>
      </c>
      <c r="H237" s="14" t="s">
        <v>118</v>
      </c>
      <c r="I237" s="28"/>
      <c r="J237" s="15" t="s">
        <v>389</v>
      </c>
      <c r="K237" s="28"/>
      <c r="L237" s="15" t="s">
        <v>96</v>
      </c>
      <c r="M237" s="28"/>
      <c r="N237" s="15" t="s">
        <v>294</v>
      </c>
      <c r="O237" s="28"/>
      <c r="P237" s="15" t="s">
        <v>313</v>
      </c>
      <c r="Q237" s="29"/>
      <c r="R237" s="14" t="s">
        <v>416</v>
      </c>
      <c r="S237" s="28"/>
      <c r="T237" s="15" t="s">
        <v>264</v>
      </c>
      <c r="U237" s="28"/>
      <c r="V237" s="15" t="s">
        <v>571</v>
      </c>
      <c r="W237" s="28"/>
      <c r="X237" s="15" t="s">
        <v>1203</v>
      </c>
      <c r="Y237" s="28"/>
      <c r="Z237" s="15" t="s">
        <v>160</v>
      </c>
      <c r="AA237" s="28"/>
      <c r="AB237" s="15" t="s">
        <v>385</v>
      </c>
      <c r="AC237" s="28"/>
      <c r="AD237" s="15" t="s">
        <v>486</v>
      </c>
      <c r="AE237" s="28"/>
      <c r="AF237" s="14" t="s">
        <v>416</v>
      </c>
      <c r="AG237" s="28"/>
      <c r="AH237" s="15" t="s">
        <v>104</v>
      </c>
      <c r="AI237" s="28"/>
      <c r="AJ237" s="15" t="s">
        <v>148</v>
      </c>
      <c r="AK237" s="28"/>
      <c r="AL237" s="15" t="s">
        <v>460</v>
      </c>
      <c r="AM237" s="28"/>
      <c r="AN237" s="15" t="s">
        <v>515</v>
      </c>
      <c r="AO237" s="29"/>
    </row>
    <row r="238" spans="2:41" customFormat="1" ht="31.5" x14ac:dyDescent="0.2">
      <c r="B238" s="114" t="s">
        <v>18</v>
      </c>
      <c r="C238" s="22" t="s">
        <v>890</v>
      </c>
      <c r="D238" s="23">
        <v>2012</v>
      </c>
      <c r="E238" s="48" t="s">
        <v>423</v>
      </c>
      <c r="F238" s="50" t="str">
        <f t="shared" si="13"/>
        <v>RankingOrderN/AOption RatingsHeavyUnlimitedEquivalentN/AN/AN/AIndependentFlat onlyUnlimitedMeasurableRatioReferenceProgramming</v>
      </c>
      <c r="G238" s="49">
        <f t="shared" si="12"/>
        <v>1</v>
      </c>
      <c r="H238" s="14" t="s">
        <v>118</v>
      </c>
      <c r="I238" s="28"/>
      <c r="J238" s="15" t="s">
        <v>389</v>
      </c>
      <c r="K238" s="28"/>
      <c r="L238" s="15" t="s">
        <v>96</v>
      </c>
      <c r="M238" s="28"/>
      <c r="N238" s="15" t="s">
        <v>1054</v>
      </c>
      <c r="O238" s="28"/>
      <c r="P238" s="15" t="s">
        <v>313</v>
      </c>
      <c r="Q238" s="29"/>
      <c r="R238" s="14" t="s">
        <v>416</v>
      </c>
      <c r="S238" s="28"/>
      <c r="T238" s="15" t="s">
        <v>265</v>
      </c>
      <c r="U238" s="28"/>
      <c r="V238" s="15" t="s">
        <v>96</v>
      </c>
      <c r="W238" s="28"/>
      <c r="X238" s="15" t="s">
        <v>96</v>
      </c>
      <c r="Y238" s="28"/>
      <c r="Z238" s="15" t="s">
        <v>96</v>
      </c>
      <c r="AA238" s="28"/>
      <c r="AB238" s="15" t="s">
        <v>385</v>
      </c>
      <c r="AC238" s="28"/>
      <c r="AD238" s="15" t="s">
        <v>486</v>
      </c>
      <c r="AE238" s="28"/>
      <c r="AF238" s="14" t="s">
        <v>416</v>
      </c>
      <c r="AG238" s="28"/>
      <c r="AH238" s="15" t="s">
        <v>104</v>
      </c>
      <c r="AI238" s="28"/>
      <c r="AJ238" s="15" t="s">
        <v>148</v>
      </c>
      <c r="AK238" s="28"/>
      <c r="AL238" s="15" t="s">
        <v>161</v>
      </c>
      <c r="AM238" s="28"/>
      <c r="AN238" s="15" t="s">
        <v>515</v>
      </c>
      <c r="AO238" s="29"/>
    </row>
    <row r="239" spans="2:41" customFormat="1" ht="38.25" x14ac:dyDescent="0.2">
      <c r="B239" s="114" t="s">
        <v>75</v>
      </c>
      <c r="C239" s="22" t="s">
        <v>891</v>
      </c>
      <c r="D239" s="23">
        <v>1997</v>
      </c>
      <c r="E239" s="48" t="s">
        <v>258</v>
      </c>
      <c r="F239" s="50" t="str">
        <f t="shared" si="13"/>
        <v>CriteriaStatementsN/AN/ALightUnlimitedEquivalentN/AN/AAssignmentInteractingFlat onlyN/AAnyN/AN/AN/A</v>
      </c>
      <c r="G239" s="49">
        <f t="shared" si="12"/>
        <v>1</v>
      </c>
      <c r="H239" s="14" t="s">
        <v>1028</v>
      </c>
      <c r="I239" s="28"/>
      <c r="J239" s="15" t="s">
        <v>162</v>
      </c>
      <c r="K239" s="28"/>
      <c r="L239" s="15" t="s">
        <v>96</v>
      </c>
      <c r="M239" s="28"/>
      <c r="N239" s="15" t="s">
        <v>96</v>
      </c>
      <c r="O239" s="28"/>
      <c r="P239" s="15" t="s">
        <v>312</v>
      </c>
      <c r="Q239" s="29"/>
      <c r="R239" s="14" t="s">
        <v>416</v>
      </c>
      <c r="S239" s="28"/>
      <c r="T239" s="15" t="s">
        <v>265</v>
      </c>
      <c r="U239" s="28"/>
      <c r="V239" s="15" t="s">
        <v>96</v>
      </c>
      <c r="W239" s="28"/>
      <c r="X239" s="15" t="s">
        <v>96</v>
      </c>
      <c r="Y239" s="28"/>
      <c r="Z239" s="15" t="s">
        <v>160</v>
      </c>
      <c r="AA239" s="28"/>
      <c r="AB239" s="15" t="s">
        <v>569</v>
      </c>
      <c r="AC239" s="28"/>
      <c r="AD239" s="15" t="s">
        <v>486</v>
      </c>
      <c r="AE239" s="28"/>
      <c r="AF239" s="14" t="s">
        <v>96</v>
      </c>
      <c r="AG239" s="28"/>
      <c r="AH239" s="15" t="s">
        <v>289</v>
      </c>
      <c r="AI239" s="28"/>
      <c r="AJ239" s="15" t="s">
        <v>96</v>
      </c>
      <c r="AK239" s="28"/>
      <c r="AL239" s="15" t="s">
        <v>96</v>
      </c>
      <c r="AM239" s="28"/>
      <c r="AN239" s="15" t="s">
        <v>96</v>
      </c>
      <c r="AO239" s="29"/>
    </row>
    <row r="240" spans="2:41" customFormat="1" ht="31.5" x14ac:dyDescent="0.2">
      <c r="B240" s="114" t="s">
        <v>183</v>
      </c>
      <c r="C240" s="22" t="s">
        <v>892</v>
      </c>
      <c r="D240" s="23">
        <v>1979</v>
      </c>
      <c r="E240" s="48" t="s">
        <v>610</v>
      </c>
      <c r="F240" s="50" t="str">
        <f t="shared" si="13"/>
        <v>CriteriaPoint ValuesN/AN/AReasonableUnlimitedWeightedSubjectiveRatioComparisonInteractingFlat onlyN/AAbstractN/AN/AProgramming</v>
      </c>
      <c r="G240" s="49">
        <f t="shared" si="12"/>
        <v>1</v>
      </c>
      <c r="H240" s="14" t="s">
        <v>1028</v>
      </c>
      <c r="I240" s="28"/>
      <c r="J240" s="15" t="s">
        <v>578</v>
      </c>
      <c r="K240" s="28"/>
      <c r="L240" s="15" t="s">
        <v>96</v>
      </c>
      <c r="M240" s="28"/>
      <c r="N240" s="15" t="s">
        <v>96</v>
      </c>
      <c r="O240" s="28"/>
      <c r="P240" s="15" t="s">
        <v>329</v>
      </c>
      <c r="Q240" s="29"/>
      <c r="R240" s="14" t="s">
        <v>416</v>
      </c>
      <c r="S240" s="28"/>
      <c r="T240" s="15" t="s">
        <v>264</v>
      </c>
      <c r="U240" s="28"/>
      <c r="V240" s="15" t="s">
        <v>383</v>
      </c>
      <c r="W240" s="28"/>
      <c r="X240" s="15" t="s">
        <v>148</v>
      </c>
      <c r="Y240" s="28"/>
      <c r="Z240" s="15" t="s">
        <v>460</v>
      </c>
      <c r="AA240" s="28"/>
      <c r="AB240" s="15" t="s">
        <v>569</v>
      </c>
      <c r="AC240" s="28"/>
      <c r="AD240" s="15" t="s">
        <v>486</v>
      </c>
      <c r="AE240" s="28"/>
      <c r="AF240" s="14" t="s">
        <v>96</v>
      </c>
      <c r="AG240" s="28"/>
      <c r="AH240" s="15" t="s">
        <v>576</v>
      </c>
      <c r="AI240" s="28"/>
      <c r="AJ240" s="15" t="s">
        <v>96</v>
      </c>
      <c r="AK240" s="28"/>
      <c r="AL240" s="15" t="s">
        <v>96</v>
      </c>
      <c r="AM240" s="28"/>
      <c r="AN240" s="15" t="s">
        <v>515</v>
      </c>
      <c r="AO240" s="29"/>
    </row>
    <row r="241" spans="2:41" ht="25.5" x14ac:dyDescent="0.2">
      <c r="B241" s="114" t="s">
        <v>5</v>
      </c>
      <c r="C241" s="22" t="s">
        <v>893</v>
      </c>
      <c r="D241" s="23">
        <v>1954</v>
      </c>
      <c r="E241" s="48" t="s">
        <v>426</v>
      </c>
      <c r="F241" s="50" t="str">
        <f t="shared" si="13"/>
        <v>RankingPoint ValuesN/AN/ALightUnlimitedWeightedPre-determinedPoint ValueAssignmentIndependentFlat onlyUnlimitedMeasurablePoint ValueDirect RatingFunctional</v>
      </c>
      <c r="G241" s="49">
        <f t="shared" si="12"/>
        <v>8</v>
      </c>
      <c r="H241" s="14" t="s">
        <v>118</v>
      </c>
      <c r="I241" s="28"/>
      <c r="J241" s="15" t="s">
        <v>578</v>
      </c>
      <c r="K241" s="28"/>
      <c r="L241" s="15" t="s">
        <v>96</v>
      </c>
      <c r="M241" s="28"/>
      <c r="N241" s="15" t="s">
        <v>96</v>
      </c>
      <c r="O241" s="28"/>
      <c r="P241" s="15" t="s">
        <v>312</v>
      </c>
      <c r="Q241" s="29"/>
      <c r="R241" s="14" t="s">
        <v>416</v>
      </c>
      <c r="S241" s="28"/>
      <c r="T241" s="15" t="s">
        <v>264</v>
      </c>
      <c r="U241" s="28"/>
      <c r="V241" s="15" t="s">
        <v>571</v>
      </c>
      <c r="W241" s="28"/>
      <c r="X241" s="15" t="s">
        <v>1203</v>
      </c>
      <c r="Y241" s="28"/>
      <c r="Z241" s="15" t="s">
        <v>160</v>
      </c>
      <c r="AA241" s="28"/>
      <c r="AB241" s="15" t="s">
        <v>385</v>
      </c>
      <c r="AC241" s="28"/>
      <c r="AD241" s="15" t="s">
        <v>486</v>
      </c>
      <c r="AE241" s="28"/>
      <c r="AF241" s="14" t="s">
        <v>416</v>
      </c>
      <c r="AG241" s="28"/>
      <c r="AH241" s="15" t="s">
        <v>104</v>
      </c>
      <c r="AI241" s="28"/>
      <c r="AJ241" s="15" t="s">
        <v>1203</v>
      </c>
      <c r="AK241" s="28"/>
      <c r="AL241" s="15" t="s">
        <v>346</v>
      </c>
      <c r="AM241" s="28"/>
      <c r="AN241" s="15" t="s">
        <v>149</v>
      </c>
      <c r="AO241" s="29"/>
    </row>
    <row r="242" spans="2:41" ht="15.75" x14ac:dyDescent="0.2">
      <c r="B242" s="114" t="s">
        <v>94</v>
      </c>
      <c r="C242" s="22" t="s">
        <v>894</v>
      </c>
      <c r="D242" s="23">
        <v>2013</v>
      </c>
      <c r="E242" s="48" t="s">
        <v>259</v>
      </c>
      <c r="F242" s="50" t="str">
        <f t="shared" si="13"/>
        <v>RankingPoint ValuesBothN/AReasonableUnlimitedWeightedSubjectiveDistributionAssignmentIndependentFlat onlyUnlimitedMeasurableDistributionDirect RatingFunctional</v>
      </c>
      <c r="G242" s="49">
        <f t="shared" si="12"/>
        <v>3</v>
      </c>
      <c r="H242" s="14" t="s">
        <v>118</v>
      </c>
      <c r="I242" s="28"/>
      <c r="J242" s="15" t="s">
        <v>578</v>
      </c>
      <c r="K242" s="28"/>
      <c r="L242" s="15" t="s">
        <v>294</v>
      </c>
      <c r="M242" s="28"/>
      <c r="N242" s="15" t="s">
        <v>96</v>
      </c>
      <c r="O242" s="28"/>
      <c r="P242" s="15" t="s">
        <v>329</v>
      </c>
      <c r="Q242" s="29"/>
      <c r="R242" s="14" t="s">
        <v>416</v>
      </c>
      <c r="S242" s="28"/>
      <c r="T242" s="15" t="s">
        <v>264</v>
      </c>
      <c r="U242" s="28"/>
      <c r="V242" s="15" t="s">
        <v>383</v>
      </c>
      <c r="W242" s="28"/>
      <c r="X242" s="15" t="s">
        <v>462</v>
      </c>
      <c r="Y242" s="28"/>
      <c r="Z242" s="15" t="s">
        <v>160</v>
      </c>
      <c r="AA242" s="28"/>
      <c r="AB242" s="15" t="s">
        <v>385</v>
      </c>
      <c r="AC242" s="28"/>
      <c r="AD242" s="15" t="s">
        <v>486</v>
      </c>
      <c r="AE242" s="28"/>
      <c r="AF242" s="14" t="s">
        <v>416</v>
      </c>
      <c r="AG242" s="28"/>
      <c r="AH242" s="15" t="s">
        <v>104</v>
      </c>
      <c r="AI242" s="28"/>
      <c r="AJ242" s="15" t="s">
        <v>462</v>
      </c>
      <c r="AK242" s="28"/>
      <c r="AL242" s="15" t="s">
        <v>346</v>
      </c>
      <c r="AM242" s="28"/>
      <c r="AN242" s="15" t="s">
        <v>149</v>
      </c>
      <c r="AO242" s="29"/>
    </row>
    <row r="243" spans="2:41" ht="31.5" x14ac:dyDescent="0.2">
      <c r="B243" s="114" t="s">
        <v>320</v>
      </c>
      <c r="C243" s="22" t="s">
        <v>749</v>
      </c>
      <c r="D243" s="23">
        <v>2015</v>
      </c>
      <c r="E243" s="48" t="s">
        <v>504</v>
      </c>
      <c r="F243" s="50" t="str">
        <f t="shared" si="13"/>
        <v>RankingPoint ValuesOption RatingsN/AHeavyUnlimitedWeightedPre-determinedPoint ValueAssignmentInteractingFlat onlyUnlimitedMeasurableOrderProbabilityProgramming</v>
      </c>
      <c r="G243" s="49">
        <f t="shared" si="12"/>
        <v>1</v>
      </c>
      <c r="H243" s="14" t="s">
        <v>118</v>
      </c>
      <c r="I243" s="28"/>
      <c r="J243" s="15" t="s">
        <v>578</v>
      </c>
      <c r="K243" s="28"/>
      <c r="L243" s="15" t="s">
        <v>1054</v>
      </c>
      <c r="M243" s="28"/>
      <c r="N243" s="15" t="s">
        <v>96</v>
      </c>
      <c r="O243" s="28"/>
      <c r="P243" s="15" t="s">
        <v>313</v>
      </c>
      <c r="Q243" s="29"/>
      <c r="R243" s="14" t="s">
        <v>416</v>
      </c>
      <c r="S243" s="28"/>
      <c r="T243" s="15" t="s">
        <v>264</v>
      </c>
      <c r="U243" s="28"/>
      <c r="V243" s="15" t="s">
        <v>571</v>
      </c>
      <c r="W243" s="28"/>
      <c r="X243" s="15" t="s">
        <v>1203</v>
      </c>
      <c r="Y243" s="28"/>
      <c r="Z243" s="15" t="s">
        <v>160</v>
      </c>
      <c r="AA243" s="28"/>
      <c r="AB243" s="15" t="s">
        <v>569</v>
      </c>
      <c r="AC243" s="28"/>
      <c r="AD243" s="15" t="s">
        <v>486</v>
      </c>
      <c r="AE243" s="28"/>
      <c r="AF243" s="14" t="s">
        <v>416</v>
      </c>
      <c r="AG243" s="28"/>
      <c r="AH243" s="15" t="s">
        <v>104</v>
      </c>
      <c r="AI243" s="28"/>
      <c r="AJ243" s="15" t="s">
        <v>389</v>
      </c>
      <c r="AK243" s="28"/>
      <c r="AL243" s="15" t="s">
        <v>577</v>
      </c>
      <c r="AM243" s="28"/>
      <c r="AN243" s="15" t="s">
        <v>515</v>
      </c>
      <c r="AO243" s="29"/>
    </row>
    <row r="244" spans="2:41" ht="38.25" x14ac:dyDescent="0.2">
      <c r="B244" s="114" t="s">
        <v>441</v>
      </c>
      <c r="C244" s="22" t="s">
        <v>896</v>
      </c>
      <c r="D244" s="23">
        <v>1987</v>
      </c>
      <c r="E244" s="48" t="s">
        <v>1311</v>
      </c>
      <c r="F244" s="50" t="str">
        <f t="shared" si="13"/>
        <v>RankingDistributionOption RatingsN/ALightUnlimitedEquivalentN/AN/AN/AIndependentFlat only≤ 25AnyOrderProbabilityProgramming</v>
      </c>
      <c r="G244" s="49">
        <f t="shared" si="12"/>
        <v>1</v>
      </c>
      <c r="H244" s="14" t="s">
        <v>118</v>
      </c>
      <c r="I244" s="28"/>
      <c r="J244" s="15" t="s">
        <v>462</v>
      </c>
      <c r="K244" s="28"/>
      <c r="L244" s="15" t="s">
        <v>1054</v>
      </c>
      <c r="M244" s="28"/>
      <c r="N244" s="15" t="s">
        <v>96</v>
      </c>
      <c r="O244" s="28"/>
      <c r="P244" s="15" t="s">
        <v>312</v>
      </c>
      <c r="Q244" s="29"/>
      <c r="R244" s="14" t="s">
        <v>416</v>
      </c>
      <c r="S244" s="28"/>
      <c r="T244" s="15" t="s">
        <v>265</v>
      </c>
      <c r="U244" s="28"/>
      <c r="V244" s="15" t="s">
        <v>96</v>
      </c>
      <c r="W244" s="28"/>
      <c r="X244" s="15" t="s">
        <v>96</v>
      </c>
      <c r="Y244" s="28"/>
      <c r="Z244" s="15" t="s">
        <v>96</v>
      </c>
      <c r="AA244" s="28"/>
      <c r="AB244" s="15" t="s">
        <v>385</v>
      </c>
      <c r="AC244" s="28"/>
      <c r="AD244" s="15" t="s">
        <v>486</v>
      </c>
      <c r="AE244" s="28"/>
      <c r="AF244" s="14" t="s">
        <v>291</v>
      </c>
      <c r="AG244" s="28"/>
      <c r="AH244" s="15" t="s">
        <v>289</v>
      </c>
      <c r="AI244" s="28"/>
      <c r="AJ244" s="15" t="s">
        <v>389</v>
      </c>
      <c r="AK244" s="28"/>
      <c r="AL244" s="15" t="s">
        <v>577</v>
      </c>
      <c r="AM244" s="28"/>
      <c r="AN244" s="15" t="s">
        <v>515</v>
      </c>
      <c r="AO244" s="29"/>
    </row>
    <row r="245" spans="2:41" ht="25.5" x14ac:dyDescent="0.2">
      <c r="B245" s="114" t="s">
        <v>442</v>
      </c>
      <c r="C245" s="22" t="s">
        <v>898</v>
      </c>
      <c r="D245" s="23">
        <v>1997</v>
      </c>
      <c r="E245" s="48" t="s">
        <v>520</v>
      </c>
      <c r="F245" s="50" t="str">
        <f t="shared" si="13"/>
        <v>RankingPoint ValuesN/ACriteria InfluenceLightUnlimitedWeightedPre-determinedPoint ValueAssignmentIndependentHierarchicalUnlimitedMeasurablePoint ValueDirect RatingSeparation</v>
      </c>
      <c r="G245" s="49">
        <f t="shared" si="12"/>
        <v>1</v>
      </c>
      <c r="H245" s="14" t="s">
        <v>118</v>
      </c>
      <c r="I245" s="28"/>
      <c r="J245" s="15" t="s">
        <v>578</v>
      </c>
      <c r="K245" s="28"/>
      <c r="L245" s="15" t="s">
        <v>96</v>
      </c>
      <c r="M245" s="28"/>
      <c r="N245" s="15" t="s">
        <v>425</v>
      </c>
      <c r="O245" s="28"/>
      <c r="P245" s="15" t="s">
        <v>312</v>
      </c>
      <c r="Q245" s="29"/>
      <c r="R245" s="14" t="s">
        <v>416</v>
      </c>
      <c r="S245" s="28"/>
      <c r="T245" s="15" t="s">
        <v>264</v>
      </c>
      <c r="U245" s="28"/>
      <c r="V245" s="15" t="s">
        <v>571</v>
      </c>
      <c r="W245" s="28"/>
      <c r="X245" s="15" t="s">
        <v>1203</v>
      </c>
      <c r="Y245" s="28"/>
      <c r="Z245" s="15" t="s">
        <v>160</v>
      </c>
      <c r="AA245" s="28"/>
      <c r="AB245" s="15" t="s">
        <v>385</v>
      </c>
      <c r="AC245" s="28"/>
      <c r="AD245" s="15" t="s">
        <v>568</v>
      </c>
      <c r="AE245" s="28"/>
      <c r="AF245" s="14" t="s">
        <v>416</v>
      </c>
      <c r="AG245" s="28"/>
      <c r="AH245" s="15" t="s">
        <v>104</v>
      </c>
      <c r="AI245" s="28"/>
      <c r="AJ245" s="15" t="s">
        <v>1203</v>
      </c>
      <c r="AK245" s="28"/>
      <c r="AL245" s="15" t="s">
        <v>346</v>
      </c>
      <c r="AM245" s="28"/>
      <c r="AN245" s="15" t="s">
        <v>516</v>
      </c>
      <c r="AO245" s="29"/>
    </row>
    <row r="246" spans="2:41" ht="15.75" x14ac:dyDescent="0.2">
      <c r="B246" s="114" t="s">
        <v>284</v>
      </c>
      <c r="C246" s="22" t="s">
        <v>895</v>
      </c>
      <c r="D246" s="23">
        <v>2004</v>
      </c>
      <c r="E246" s="48" t="s">
        <v>546</v>
      </c>
      <c r="F246" s="50" t="str">
        <f t="shared" si="13"/>
        <v>RankingPoint ValuesOption RatingsN/AHeavyUnlimitedEquivalentN/AN/AN/AInteractingFlat only≤ 25AnyOrderComparisonProgramming</v>
      </c>
      <c r="G246" s="49">
        <f t="shared" si="12"/>
        <v>1</v>
      </c>
      <c r="H246" s="14" t="s">
        <v>118</v>
      </c>
      <c r="I246" s="28"/>
      <c r="J246" s="15" t="s">
        <v>578</v>
      </c>
      <c r="K246" s="28"/>
      <c r="L246" s="15" t="s">
        <v>1054</v>
      </c>
      <c r="M246" s="28"/>
      <c r="N246" s="15" t="s">
        <v>96</v>
      </c>
      <c r="O246" s="28"/>
      <c r="P246" s="15" t="s">
        <v>313</v>
      </c>
      <c r="Q246" s="29"/>
      <c r="R246" s="14" t="s">
        <v>416</v>
      </c>
      <c r="S246" s="28"/>
      <c r="T246" s="15" t="s">
        <v>265</v>
      </c>
      <c r="U246" s="28"/>
      <c r="V246" s="15" t="s">
        <v>96</v>
      </c>
      <c r="W246" s="28"/>
      <c r="X246" s="15" t="s">
        <v>96</v>
      </c>
      <c r="Y246" s="28"/>
      <c r="Z246" s="15" t="s">
        <v>96</v>
      </c>
      <c r="AA246" s="28"/>
      <c r="AB246" s="15" t="s">
        <v>569</v>
      </c>
      <c r="AC246" s="28"/>
      <c r="AD246" s="15" t="s">
        <v>486</v>
      </c>
      <c r="AE246" s="28"/>
      <c r="AF246" s="14" t="s">
        <v>291</v>
      </c>
      <c r="AG246" s="28"/>
      <c r="AH246" s="15" t="s">
        <v>289</v>
      </c>
      <c r="AI246" s="28"/>
      <c r="AJ246" s="15" t="s">
        <v>389</v>
      </c>
      <c r="AK246" s="28"/>
      <c r="AL246" s="15" t="s">
        <v>460</v>
      </c>
      <c r="AM246" s="28"/>
      <c r="AN246" s="15" t="s">
        <v>515</v>
      </c>
      <c r="AO246" s="29"/>
    </row>
    <row r="247" spans="2:41" ht="25.5" x14ac:dyDescent="0.2">
      <c r="B247" s="114" t="s">
        <v>100</v>
      </c>
      <c r="C247" s="22" t="s">
        <v>785</v>
      </c>
      <c r="D247" s="23">
        <v>1990</v>
      </c>
      <c r="E247" s="48" t="s">
        <v>260</v>
      </c>
      <c r="F247" s="50" t="str">
        <f t="shared" si="13"/>
        <v>CriteriaPoint ValuesN/AN/ALightUnlimitedWeightedSubjectiveRatioComparisonIndependentFlat onlyN/AAnyN/AN/AProgramming</v>
      </c>
      <c r="G247" s="49">
        <f t="shared" si="12"/>
        <v>1</v>
      </c>
      <c r="H247" s="14" t="s">
        <v>1028</v>
      </c>
      <c r="I247" s="28"/>
      <c r="J247" s="15" t="s">
        <v>578</v>
      </c>
      <c r="K247" s="28"/>
      <c r="L247" s="15" t="s">
        <v>96</v>
      </c>
      <c r="M247" s="28"/>
      <c r="N247" s="15" t="s">
        <v>96</v>
      </c>
      <c r="O247" s="28"/>
      <c r="P247" s="15" t="s">
        <v>312</v>
      </c>
      <c r="Q247" s="29"/>
      <c r="R247" s="14" t="s">
        <v>416</v>
      </c>
      <c r="S247" s="28"/>
      <c r="T247" s="15" t="s">
        <v>264</v>
      </c>
      <c r="U247" s="28"/>
      <c r="V247" s="15" t="s">
        <v>383</v>
      </c>
      <c r="W247" s="28"/>
      <c r="X247" s="15" t="s">
        <v>148</v>
      </c>
      <c r="Y247" s="28"/>
      <c r="Z247" s="15" t="s">
        <v>460</v>
      </c>
      <c r="AA247" s="28"/>
      <c r="AB247" s="15" t="s">
        <v>385</v>
      </c>
      <c r="AC247" s="28"/>
      <c r="AD247" s="15" t="s">
        <v>486</v>
      </c>
      <c r="AE247" s="28"/>
      <c r="AF247" s="14" t="s">
        <v>96</v>
      </c>
      <c r="AG247" s="28"/>
      <c r="AH247" s="15" t="s">
        <v>289</v>
      </c>
      <c r="AI247" s="28"/>
      <c r="AJ247" s="15" t="s">
        <v>96</v>
      </c>
      <c r="AK247" s="28"/>
      <c r="AL247" s="15" t="s">
        <v>96</v>
      </c>
      <c r="AM247" s="28"/>
      <c r="AN247" s="15" t="s">
        <v>515</v>
      </c>
      <c r="AO247" s="29"/>
    </row>
    <row r="248" spans="2:41" ht="31.5" x14ac:dyDescent="0.2">
      <c r="B248" s="114" t="s">
        <v>549</v>
      </c>
      <c r="C248" s="22" t="s">
        <v>914</v>
      </c>
      <c r="D248" s="23">
        <v>2015</v>
      </c>
      <c r="E248" s="48" t="s">
        <v>550</v>
      </c>
      <c r="F248" s="50" t="str">
        <f t="shared" si="13"/>
        <v>RankingPoint ValuesN/AN/ALightUnlimitedEquivalentN/AN/AN/AIndependentFlat only≤ 25NominalRatioReferenceSeparation</v>
      </c>
      <c r="G248" s="49">
        <f t="shared" si="12"/>
        <v>1</v>
      </c>
      <c r="H248" s="14" t="s">
        <v>118</v>
      </c>
      <c r="I248" s="28"/>
      <c r="J248" s="15" t="s">
        <v>578</v>
      </c>
      <c r="K248" s="28"/>
      <c r="L248" s="15" t="s">
        <v>96</v>
      </c>
      <c r="M248" s="28"/>
      <c r="N248" s="15" t="s">
        <v>96</v>
      </c>
      <c r="O248" s="28"/>
      <c r="P248" s="15" t="s">
        <v>312</v>
      </c>
      <c r="Q248" s="29"/>
      <c r="R248" s="14" t="s">
        <v>416</v>
      </c>
      <c r="S248" s="28"/>
      <c r="T248" s="15" t="s">
        <v>265</v>
      </c>
      <c r="U248" s="28"/>
      <c r="V248" s="15" t="s">
        <v>96</v>
      </c>
      <c r="W248" s="28"/>
      <c r="X248" s="15" t="s">
        <v>96</v>
      </c>
      <c r="Y248" s="28"/>
      <c r="Z248" s="15" t="s">
        <v>96</v>
      </c>
      <c r="AA248" s="28"/>
      <c r="AB248" s="15" t="s">
        <v>385</v>
      </c>
      <c r="AC248" s="28"/>
      <c r="AD248" s="15" t="s">
        <v>486</v>
      </c>
      <c r="AE248" s="28"/>
      <c r="AF248" s="14" t="s">
        <v>291</v>
      </c>
      <c r="AG248" s="28"/>
      <c r="AH248" s="15" t="s">
        <v>150</v>
      </c>
      <c r="AI248" s="28"/>
      <c r="AJ248" s="15" t="s">
        <v>148</v>
      </c>
      <c r="AK248" s="28"/>
      <c r="AL248" s="15" t="s">
        <v>161</v>
      </c>
      <c r="AM248" s="28"/>
      <c r="AN248" s="15" t="s">
        <v>516</v>
      </c>
      <c r="AO248" s="29"/>
    </row>
    <row r="249" spans="2:41" ht="25.5" x14ac:dyDescent="0.2">
      <c r="B249" s="114" t="s">
        <v>38</v>
      </c>
      <c r="C249" s="22" t="s">
        <v>901</v>
      </c>
      <c r="D249" s="23">
        <v>2001</v>
      </c>
      <c r="E249" s="48" t="s">
        <v>1312</v>
      </c>
      <c r="F249" s="50" t="str">
        <f t="shared" si="13"/>
        <v>RankingPoint ValuesN/AOption RatingsReasonableUnlimitedWeightedPre-determinedPoint ValueAssignmentIndependentFlat onlyUnlimitedMeasurablePoint ValueDirect RatingFunctional</v>
      </c>
      <c r="G249" s="49">
        <f t="shared" si="12"/>
        <v>1</v>
      </c>
      <c r="H249" s="14" t="s">
        <v>118</v>
      </c>
      <c r="I249" s="28"/>
      <c r="J249" s="15" t="s">
        <v>578</v>
      </c>
      <c r="K249" s="28"/>
      <c r="L249" s="15" t="s">
        <v>96</v>
      </c>
      <c r="M249" s="28"/>
      <c r="N249" s="15" t="s">
        <v>1054</v>
      </c>
      <c r="O249" s="28"/>
      <c r="P249" s="15" t="s">
        <v>329</v>
      </c>
      <c r="Q249" s="29"/>
      <c r="R249" s="14" t="s">
        <v>416</v>
      </c>
      <c r="S249" s="28"/>
      <c r="T249" s="15" t="s">
        <v>264</v>
      </c>
      <c r="U249" s="28"/>
      <c r="V249" s="15" t="s">
        <v>571</v>
      </c>
      <c r="W249" s="28"/>
      <c r="X249" s="15" t="s">
        <v>1203</v>
      </c>
      <c r="Y249" s="28"/>
      <c r="Z249" s="15" t="s">
        <v>160</v>
      </c>
      <c r="AA249" s="28"/>
      <c r="AB249" s="15" t="s">
        <v>385</v>
      </c>
      <c r="AC249" s="28"/>
      <c r="AD249" s="15" t="s">
        <v>486</v>
      </c>
      <c r="AE249" s="28"/>
      <c r="AF249" s="14" t="s">
        <v>416</v>
      </c>
      <c r="AG249" s="28"/>
      <c r="AH249" s="15" t="s">
        <v>104</v>
      </c>
      <c r="AI249" s="28"/>
      <c r="AJ249" s="15" t="s">
        <v>1203</v>
      </c>
      <c r="AK249" s="28"/>
      <c r="AL249" s="15" t="s">
        <v>346</v>
      </c>
      <c r="AM249" s="28"/>
      <c r="AN249" s="15" t="s">
        <v>149</v>
      </c>
      <c r="AO249" s="29"/>
    </row>
    <row r="250" spans="2:41" ht="38.25" x14ac:dyDescent="0.2">
      <c r="B250" s="113" t="s">
        <v>611</v>
      </c>
      <c r="C250" s="22" t="s">
        <v>902</v>
      </c>
      <c r="D250" s="23">
        <v>2010</v>
      </c>
      <c r="E250" s="48" t="s">
        <v>612</v>
      </c>
      <c r="F250" s="50" t="str">
        <f t="shared" si="13"/>
        <v>RankingPoint ValuesBothOption RatingsReasonableUnlimitedWeightedPre-determinedPoint ValueAssignmentIndependentHierarchical≤ 25NominalPoint ValueDirect RatingSeparation</v>
      </c>
      <c r="G250" s="49">
        <f t="shared" si="12"/>
        <v>1</v>
      </c>
      <c r="H250" s="14" t="s">
        <v>118</v>
      </c>
      <c r="I250" s="28"/>
      <c r="J250" s="15" t="s">
        <v>578</v>
      </c>
      <c r="K250" s="28"/>
      <c r="L250" s="15" t="s">
        <v>294</v>
      </c>
      <c r="M250" s="28"/>
      <c r="N250" s="15" t="s">
        <v>1054</v>
      </c>
      <c r="O250" s="28"/>
      <c r="P250" s="15" t="s">
        <v>329</v>
      </c>
      <c r="Q250" s="29"/>
      <c r="R250" s="14" t="s">
        <v>416</v>
      </c>
      <c r="S250" s="28"/>
      <c r="T250" s="15" t="s">
        <v>264</v>
      </c>
      <c r="U250" s="28"/>
      <c r="V250" s="15" t="s">
        <v>571</v>
      </c>
      <c r="W250" s="28"/>
      <c r="X250" s="15" t="s">
        <v>1203</v>
      </c>
      <c r="Y250" s="28"/>
      <c r="Z250" s="15" t="s">
        <v>160</v>
      </c>
      <c r="AA250" s="28"/>
      <c r="AB250" s="15" t="s">
        <v>385</v>
      </c>
      <c r="AC250" s="28"/>
      <c r="AD250" s="15" t="s">
        <v>568</v>
      </c>
      <c r="AE250" s="28"/>
      <c r="AF250" s="14" t="s">
        <v>291</v>
      </c>
      <c r="AG250" s="28"/>
      <c r="AH250" s="15" t="s">
        <v>150</v>
      </c>
      <c r="AI250" s="28"/>
      <c r="AJ250" s="15" t="s">
        <v>1203</v>
      </c>
      <c r="AK250" s="28"/>
      <c r="AL250" s="15" t="s">
        <v>346</v>
      </c>
      <c r="AM250" s="28"/>
      <c r="AN250" s="15" t="s">
        <v>516</v>
      </c>
      <c r="AO250" s="29"/>
    </row>
    <row r="251" spans="2:41" ht="31.5" x14ac:dyDescent="0.2">
      <c r="B251" s="113" t="s">
        <v>37</v>
      </c>
      <c r="C251" s="22" t="s">
        <v>903</v>
      </c>
      <c r="D251" s="23">
        <v>1998</v>
      </c>
      <c r="E251" s="48" t="s">
        <v>619</v>
      </c>
      <c r="F251" s="50" t="str">
        <f t="shared" si="13"/>
        <v>RankingOrderPreference ModelN/AHeavy≤ 25WeightedSubjectiveIntervalComparisonIndependentFlat only≤ 25MeasurablePoint ValueDirect RatingProgramming</v>
      </c>
      <c r="G251" s="49">
        <f t="shared" si="12"/>
        <v>1</v>
      </c>
      <c r="H251" s="14" t="s">
        <v>118</v>
      </c>
      <c r="I251" s="28"/>
      <c r="J251" s="15" t="s">
        <v>389</v>
      </c>
      <c r="K251" s="28"/>
      <c r="L251" s="15" t="s">
        <v>424</v>
      </c>
      <c r="M251" s="28"/>
      <c r="N251" s="15" t="s">
        <v>96</v>
      </c>
      <c r="O251" s="28"/>
      <c r="P251" s="15" t="s">
        <v>313</v>
      </c>
      <c r="Q251" s="29"/>
      <c r="R251" s="14" t="s">
        <v>291</v>
      </c>
      <c r="S251" s="28"/>
      <c r="T251" s="15" t="s">
        <v>264</v>
      </c>
      <c r="U251" s="28"/>
      <c r="V251" s="15" t="s">
        <v>383</v>
      </c>
      <c r="W251" s="28"/>
      <c r="X251" s="15" t="s">
        <v>461</v>
      </c>
      <c r="Y251" s="28"/>
      <c r="Z251" s="15" t="s">
        <v>460</v>
      </c>
      <c r="AA251" s="28"/>
      <c r="AB251" s="15" t="s">
        <v>385</v>
      </c>
      <c r="AC251" s="28"/>
      <c r="AD251" s="15" t="s">
        <v>486</v>
      </c>
      <c r="AE251" s="28"/>
      <c r="AF251" s="14" t="s">
        <v>291</v>
      </c>
      <c r="AG251" s="28"/>
      <c r="AH251" s="15" t="s">
        <v>104</v>
      </c>
      <c r="AI251" s="28"/>
      <c r="AJ251" s="15" t="s">
        <v>1203</v>
      </c>
      <c r="AK251" s="28"/>
      <c r="AL251" s="15" t="s">
        <v>346</v>
      </c>
      <c r="AM251" s="28"/>
      <c r="AN251" s="15" t="s">
        <v>515</v>
      </c>
      <c r="AO251" s="29"/>
    </row>
    <row r="252" spans="2:41" ht="15.75" x14ac:dyDescent="0.2">
      <c r="B252" s="114" t="s">
        <v>428</v>
      </c>
      <c r="C252" s="22" t="s">
        <v>904</v>
      </c>
      <c r="D252" s="23">
        <v>1998</v>
      </c>
      <c r="E252" s="48" t="s">
        <v>617</v>
      </c>
      <c r="F252" s="50" t="str">
        <f t="shared" si="13"/>
        <v>RankingOrderPreference ModelN/AHeavy≤ 25WeightedSubjectiveIntervalComparisonInteractingFlat only≤ 25MeasurablePoint ValueDirect RatingProgramming</v>
      </c>
      <c r="G252" s="49">
        <f t="shared" si="12"/>
        <v>1</v>
      </c>
      <c r="H252" s="14" t="s">
        <v>118</v>
      </c>
      <c r="I252" s="28"/>
      <c r="J252" s="15" t="s">
        <v>389</v>
      </c>
      <c r="K252" s="28"/>
      <c r="L252" s="15" t="s">
        <v>424</v>
      </c>
      <c r="M252" s="28"/>
      <c r="N252" s="15" t="s">
        <v>96</v>
      </c>
      <c r="O252" s="28"/>
      <c r="P252" s="15" t="s">
        <v>313</v>
      </c>
      <c r="Q252" s="29"/>
      <c r="R252" s="14" t="s">
        <v>291</v>
      </c>
      <c r="S252" s="28"/>
      <c r="T252" s="15" t="s">
        <v>264</v>
      </c>
      <c r="U252" s="28"/>
      <c r="V252" s="15" t="s">
        <v>383</v>
      </c>
      <c r="W252" s="28"/>
      <c r="X252" s="15" t="s">
        <v>461</v>
      </c>
      <c r="Y252" s="28"/>
      <c r="Z252" s="15" t="s">
        <v>460</v>
      </c>
      <c r="AA252" s="28"/>
      <c r="AB252" s="15" t="s">
        <v>569</v>
      </c>
      <c r="AC252" s="28"/>
      <c r="AD252" s="15" t="s">
        <v>486</v>
      </c>
      <c r="AE252" s="28"/>
      <c r="AF252" s="14" t="s">
        <v>291</v>
      </c>
      <c r="AG252" s="28"/>
      <c r="AH252" s="15" t="s">
        <v>104</v>
      </c>
      <c r="AI252" s="28"/>
      <c r="AJ252" s="15" t="s">
        <v>1203</v>
      </c>
      <c r="AK252" s="28"/>
      <c r="AL252" s="15" t="s">
        <v>346</v>
      </c>
      <c r="AM252" s="28"/>
      <c r="AN252" s="15" t="s">
        <v>515</v>
      </c>
      <c r="AO252" s="29"/>
    </row>
    <row r="253" spans="2:41" ht="25.5" x14ac:dyDescent="0.2">
      <c r="B253" s="114" t="s">
        <v>616</v>
      </c>
      <c r="C253" s="22" t="s">
        <v>906</v>
      </c>
      <c r="D253" s="23">
        <v>1998</v>
      </c>
      <c r="E253" s="48" t="s">
        <v>618</v>
      </c>
      <c r="F253" s="50" t="str">
        <f t="shared" si="13"/>
        <v>RankingOrderPreference ModelOption RatingsHeavy≤ 25WeightedSubjectiveIntervalComparisonInteractingFlat only≤ 25MeasurablePoint ValueDirect RatingProgramming</v>
      </c>
      <c r="G253" s="49">
        <f t="shared" si="12"/>
        <v>1</v>
      </c>
      <c r="H253" s="14" t="s">
        <v>118</v>
      </c>
      <c r="I253" s="28"/>
      <c r="J253" s="15" t="s">
        <v>389</v>
      </c>
      <c r="K253" s="28"/>
      <c r="L253" s="15" t="s">
        <v>424</v>
      </c>
      <c r="M253" s="28"/>
      <c r="N253" s="15" t="s">
        <v>1054</v>
      </c>
      <c r="O253" s="28"/>
      <c r="P253" s="15" t="s">
        <v>313</v>
      </c>
      <c r="Q253" s="29"/>
      <c r="R253" s="14" t="s">
        <v>291</v>
      </c>
      <c r="S253" s="28"/>
      <c r="T253" s="15" t="s">
        <v>264</v>
      </c>
      <c r="U253" s="28"/>
      <c r="V253" s="15" t="s">
        <v>383</v>
      </c>
      <c r="W253" s="28"/>
      <c r="X253" s="15" t="s">
        <v>461</v>
      </c>
      <c r="Y253" s="28"/>
      <c r="Z253" s="15" t="s">
        <v>460</v>
      </c>
      <c r="AA253" s="28"/>
      <c r="AB253" s="15" t="s">
        <v>569</v>
      </c>
      <c r="AC253" s="28"/>
      <c r="AD253" s="15" t="s">
        <v>486</v>
      </c>
      <c r="AE253" s="28"/>
      <c r="AF253" s="14" t="s">
        <v>291</v>
      </c>
      <c r="AG253" s="28"/>
      <c r="AH253" s="15" t="s">
        <v>104</v>
      </c>
      <c r="AI253" s="28"/>
      <c r="AJ253" s="15" t="s">
        <v>1203</v>
      </c>
      <c r="AK253" s="28"/>
      <c r="AL253" s="15" t="s">
        <v>346</v>
      </c>
      <c r="AM253" s="28"/>
      <c r="AN253" s="15" t="s">
        <v>515</v>
      </c>
      <c r="AO253" s="29"/>
    </row>
    <row r="254" spans="2:41" ht="31.5" x14ac:dyDescent="0.2">
      <c r="B254" s="114" t="s">
        <v>620</v>
      </c>
      <c r="C254" s="22" t="s">
        <v>908</v>
      </c>
      <c r="D254" s="23">
        <v>2002</v>
      </c>
      <c r="E254" s="48" t="s">
        <v>621</v>
      </c>
      <c r="F254" s="50" t="str">
        <f t="shared" si="13"/>
        <v>RankingOrderBothN/AHeavy≤ 25WeightedSubjectiveIntervalReferenceInteractingFlat only≤ 25MeasurablePoint ValueDirect RatingProgramming</v>
      </c>
      <c r="G254" s="49">
        <f t="shared" si="12"/>
        <v>1</v>
      </c>
      <c r="H254" s="14" t="s">
        <v>118</v>
      </c>
      <c r="I254" s="28"/>
      <c r="J254" s="15" t="s">
        <v>389</v>
      </c>
      <c r="K254" s="28"/>
      <c r="L254" s="15" t="s">
        <v>294</v>
      </c>
      <c r="M254" s="28"/>
      <c r="N254" s="15" t="s">
        <v>96</v>
      </c>
      <c r="O254" s="28"/>
      <c r="P254" s="15" t="s">
        <v>313</v>
      </c>
      <c r="Q254" s="29"/>
      <c r="R254" s="14" t="s">
        <v>291</v>
      </c>
      <c r="S254" s="28"/>
      <c r="T254" s="15" t="s">
        <v>264</v>
      </c>
      <c r="U254" s="28"/>
      <c r="V254" s="15" t="s">
        <v>383</v>
      </c>
      <c r="W254" s="28"/>
      <c r="X254" s="15" t="s">
        <v>461</v>
      </c>
      <c r="Y254" s="28"/>
      <c r="Z254" s="15" t="s">
        <v>161</v>
      </c>
      <c r="AA254" s="28"/>
      <c r="AB254" s="15" t="s">
        <v>569</v>
      </c>
      <c r="AC254" s="28"/>
      <c r="AD254" s="15" t="s">
        <v>486</v>
      </c>
      <c r="AE254" s="28"/>
      <c r="AF254" s="14" t="s">
        <v>291</v>
      </c>
      <c r="AG254" s="28"/>
      <c r="AH254" s="15" t="s">
        <v>104</v>
      </c>
      <c r="AI254" s="28"/>
      <c r="AJ254" s="15" t="s">
        <v>1203</v>
      </c>
      <c r="AK254" s="28"/>
      <c r="AL254" s="15" t="s">
        <v>346</v>
      </c>
      <c r="AM254" s="28"/>
      <c r="AN254" s="15" t="s">
        <v>515</v>
      </c>
      <c r="AO254" s="29"/>
    </row>
    <row r="255" spans="2:41" ht="31.5" x14ac:dyDescent="0.2">
      <c r="B255" s="114" t="s">
        <v>2</v>
      </c>
      <c r="C255" s="22" t="s">
        <v>910</v>
      </c>
      <c r="D255" s="23">
        <v>1976</v>
      </c>
      <c r="E255" s="48" t="s">
        <v>429</v>
      </c>
      <c r="F255" s="50" t="str">
        <f t="shared" si="13"/>
        <v>RankingPoint ValuesN/AN/ALight≤ 25WeightedPre-determinedPoint ValueAssignmentIndependentFlat onlyUnlimitedMeasurableRatioReferenceFunctional</v>
      </c>
      <c r="G255" s="49">
        <f t="shared" si="12"/>
        <v>1</v>
      </c>
      <c r="H255" s="14" t="s">
        <v>118</v>
      </c>
      <c r="I255" s="28"/>
      <c r="J255" s="15" t="s">
        <v>578</v>
      </c>
      <c r="K255" s="28"/>
      <c r="L255" s="15" t="s">
        <v>96</v>
      </c>
      <c r="M255" s="28"/>
      <c r="N255" s="15" t="s">
        <v>96</v>
      </c>
      <c r="O255" s="28"/>
      <c r="P255" s="15" t="s">
        <v>312</v>
      </c>
      <c r="Q255" s="29"/>
      <c r="R255" s="14" t="s">
        <v>291</v>
      </c>
      <c r="S255" s="28"/>
      <c r="T255" s="15" t="s">
        <v>264</v>
      </c>
      <c r="U255" s="28"/>
      <c r="V255" s="15" t="s">
        <v>571</v>
      </c>
      <c r="W255" s="28"/>
      <c r="X255" s="15" t="s">
        <v>1203</v>
      </c>
      <c r="Y255" s="28"/>
      <c r="Z255" s="15" t="s">
        <v>160</v>
      </c>
      <c r="AA255" s="28"/>
      <c r="AB255" s="15" t="s">
        <v>385</v>
      </c>
      <c r="AC255" s="28"/>
      <c r="AD255" s="15" t="s">
        <v>486</v>
      </c>
      <c r="AE255" s="28"/>
      <c r="AF255" s="14" t="s">
        <v>416</v>
      </c>
      <c r="AG255" s="28"/>
      <c r="AH255" s="15" t="s">
        <v>104</v>
      </c>
      <c r="AI255" s="28"/>
      <c r="AJ255" s="15" t="s">
        <v>148</v>
      </c>
      <c r="AK255" s="28"/>
      <c r="AL255" s="15" t="s">
        <v>161</v>
      </c>
      <c r="AM255" s="28"/>
      <c r="AN255" s="15" t="s">
        <v>149</v>
      </c>
      <c r="AO255" s="29"/>
    </row>
    <row r="256" spans="2:41" ht="25.5" x14ac:dyDescent="0.2">
      <c r="B256" s="114" t="s">
        <v>62</v>
      </c>
      <c r="C256" s="22" t="s">
        <v>911</v>
      </c>
      <c r="D256" s="23">
        <v>1994</v>
      </c>
      <c r="E256" s="48" t="s">
        <v>431</v>
      </c>
      <c r="F256" s="50" t="str">
        <f t="shared" si="13"/>
        <v>RankingPoint ValuesN/AN/ALight≤ 25WeightedSubjectiveOrderComparisonIndependentFlat onlyUnlimitedMeasurableRatioReferenceFunctional</v>
      </c>
      <c r="G256" s="49">
        <f t="shared" si="12"/>
        <v>1</v>
      </c>
      <c r="H256" s="14" t="s">
        <v>118</v>
      </c>
      <c r="I256" s="28"/>
      <c r="J256" s="15" t="s">
        <v>578</v>
      </c>
      <c r="K256" s="28"/>
      <c r="L256" s="15" t="s">
        <v>96</v>
      </c>
      <c r="M256" s="28"/>
      <c r="N256" s="15" t="s">
        <v>96</v>
      </c>
      <c r="O256" s="28"/>
      <c r="P256" s="15" t="s">
        <v>312</v>
      </c>
      <c r="Q256" s="29"/>
      <c r="R256" s="14" t="s">
        <v>291</v>
      </c>
      <c r="S256" s="28"/>
      <c r="T256" s="15" t="s">
        <v>264</v>
      </c>
      <c r="U256" s="28"/>
      <c r="V256" s="15" t="s">
        <v>383</v>
      </c>
      <c r="W256" s="28"/>
      <c r="X256" s="15" t="s">
        <v>389</v>
      </c>
      <c r="Y256" s="28"/>
      <c r="Z256" s="15" t="s">
        <v>460</v>
      </c>
      <c r="AA256" s="28"/>
      <c r="AB256" s="15" t="s">
        <v>385</v>
      </c>
      <c r="AC256" s="28"/>
      <c r="AD256" s="15" t="s">
        <v>486</v>
      </c>
      <c r="AE256" s="28"/>
      <c r="AF256" s="14" t="s">
        <v>416</v>
      </c>
      <c r="AG256" s="28"/>
      <c r="AH256" s="15" t="s">
        <v>104</v>
      </c>
      <c r="AI256" s="28"/>
      <c r="AJ256" s="15" t="s">
        <v>148</v>
      </c>
      <c r="AK256" s="28"/>
      <c r="AL256" s="15" t="s">
        <v>161</v>
      </c>
      <c r="AM256" s="28"/>
      <c r="AN256" s="15" t="s">
        <v>149</v>
      </c>
      <c r="AO256" s="29"/>
    </row>
    <row r="257" spans="2:41" ht="25.5" x14ac:dyDescent="0.2">
      <c r="B257" s="114" t="s">
        <v>22</v>
      </c>
      <c r="C257" s="22" t="s">
        <v>912</v>
      </c>
      <c r="D257" s="23">
        <v>1994</v>
      </c>
      <c r="E257" s="48" t="s">
        <v>430</v>
      </c>
      <c r="F257" s="50" t="str">
        <f t="shared" si="13"/>
        <v>RankingPoint ValuesN/AN/ALight≤ 25WeightedSubjectiveRatioReferenceIndependentFlat onlyUnlimitedMeasurableRatioReferenceFunctional</v>
      </c>
      <c r="G257" s="49">
        <f t="shared" si="12"/>
        <v>1</v>
      </c>
      <c r="H257" s="14" t="s">
        <v>118</v>
      </c>
      <c r="I257" s="28"/>
      <c r="J257" s="15" t="s">
        <v>578</v>
      </c>
      <c r="K257" s="28"/>
      <c r="L257" s="15" t="s">
        <v>96</v>
      </c>
      <c r="M257" s="28"/>
      <c r="N257" s="15" t="s">
        <v>96</v>
      </c>
      <c r="O257" s="28"/>
      <c r="P257" s="15" t="s">
        <v>312</v>
      </c>
      <c r="Q257" s="29"/>
      <c r="R257" s="14" t="s">
        <v>291</v>
      </c>
      <c r="S257" s="28"/>
      <c r="T257" s="15" t="s">
        <v>264</v>
      </c>
      <c r="U257" s="28"/>
      <c r="V257" s="15" t="s">
        <v>383</v>
      </c>
      <c r="W257" s="28"/>
      <c r="X257" s="15" t="s">
        <v>148</v>
      </c>
      <c r="Y257" s="28"/>
      <c r="Z257" s="15" t="s">
        <v>161</v>
      </c>
      <c r="AA257" s="28"/>
      <c r="AB257" s="15" t="s">
        <v>385</v>
      </c>
      <c r="AC257" s="28"/>
      <c r="AD257" s="15" t="s">
        <v>486</v>
      </c>
      <c r="AE257" s="28"/>
      <c r="AF257" s="14" t="s">
        <v>416</v>
      </c>
      <c r="AG257" s="28"/>
      <c r="AH257" s="15" t="s">
        <v>104</v>
      </c>
      <c r="AI257" s="28"/>
      <c r="AJ257" s="15" t="s">
        <v>148</v>
      </c>
      <c r="AK257" s="28"/>
      <c r="AL257" s="15" t="s">
        <v>161</v>
      </c>
      <c r="AM257" s="28"/>
      <c r="AN257" s="15" t="s">
        <v>149</v>
      </c>
      <c r="AO257" s="29"/>
    </row>
    <row r="258" spans="2:41" ht="15.75" x14ac:dyDescent="0.2">
      <c r="B258" s="114" t="s">
        <v>41</v>
      </c>
      <c r="C258" s="22" t="s">
        <v>913</v>
      </c>
      <c r="D258" s="23">
        <v>2018</v>
      </c>
      <c r="E258" s="48" t="s">
        <v>432</v>
      </c>
      <c r="F258" s="50" t="str">
        <f t="shared" si="13"/>
        <v>RankingPoint ValuesPreference ModelN/AReasonable≤ 25WeightedSubjectiveRatioProbabilityInteractingFlat onlyUnlimitedMeasurablePoint ValueDirect RatingFunctional</v>
      </c>
      <c r="G258" s="49">
        <f t="shared" si="12"/>
        <v>1</v>
      </c>
      <c r="H258" s="14" t="s">
        <v>118</v>
      </c>
      <c r="I258" s="28"/>
      <c r="J258" s="15" t="s">
        <v>578</v>
      </c>
      <c r="K258" s="28"/>
      <c r="L258" s="15" t="s">
        <v>424</v>
      </c>
      <c r="M258" s="28"/>
      <c r="N258" s="15" t="s">
        <v>96</v>
      </c>
      <c r="O258" s="28"/>
      <c r="P258" s="15" t="s">
        <v>329</v>
      </c>
      <c r="Q258" s="29"/>
      <c r="R258" s="14" t="s">
        <v>291</v>
      </c>
      <c r="S258" s="28"/>
      <c r="T258" s="15" t="s">
        <v>264</v>
      </c>
      <c r="U258" s="28"/>
      <c r="V258" s="15" t="s">
        <v>383</v>
      </c>
      <c r="W258" s="28"/>
      <c r="X258" s="15" t="s">
        <v>148</v>
      </c>
      <c r="Y258" s="28"/>
      <c r="Z258" s="15" t="s">
        <v>577</v>
      </c>
      <c r="AA258" s="28"/>
      <c r="AB258" s="15" t="s">
        <v>569</v>
      </c>
      <c r="AC258" s="28"/>
      <c r="AD258" s="15" t="s">
        <v>486</v>
      </c>
      <c r="AE258" s="28"/>
      <c r="AF258" s="14" t="s">
        <v>416</v>
      </c>
      <c r="AG258" s="28"/>
      <c r="AH258" s="15" t="s">
        <v>104</v>
      </c>
      <c r="AI258" s="28"/>
      <c r="AJ258" s="15" t="s">
        <v>1203</v>
      </c>
      <c r="AK258" s="28"/>
      <c r="AL258" s="15" t="s">
        <v>346</v>
      </c>
      <c r="AM258" s="28"/>
      <c r="AN258" s="15" t="s">
        <v>149</v>
      </c>
      <c r="AO258" s="29"/>
    </row>
    <row r="259" spans="2:41" ht="38.25" x14ac:dyDescent="0.2">
      <c r="B259" s="114" t="s">
        <v>192</v>
      </c>
      <c r="C259" s="22" t="s">
        <v>916</v>
      </c>
      <c r="D259" s="23">
        <v>2004</v>
      </c>
      <c r="E259" s="48" t="s">
        <v>551</v>
      </c>
      <c r="F259" s="50" t="str">
        <f t="shared" si="13"/>
        <v>RankingOrderN/AN/ALight≤ 25EquivalentN/AN/AN/AInteractingFlat only≤ 25MeasurableRatioComparisonProgramming</v>
      </c>
      <c r="G259" s="49">
        <f t="shared" si="12"/>
        <v>1</v>
      </c>
      <c r="H259" s="14" t="s">
        <v>118</v>
      </c>
      <c r="I259" s="28"/>
      <c r="J259" s="15" t="s">
        <v>389</v>
      </c>
      <c r="K259" s="28"/>
      <c r="L259" s="15" t="s">
        <v>96</v>
      </c>
      <c r="M259" s="28"/>
      <c r="N259" s="15" t="s">
        <v>96</v>
      </c>
      <c r="O259" s="28"/>
      <c r="P259" s="15" t="s">
        <v>312</v>
      </c>
      <c r="Q259" s="29"/>
      <c r="R259" s="14" t="s">
        <v>291</v>
      </c>
      <c r="S259" s="28"/>
      <c r="T259" s="15" t="s">
        <v>265</v>
      </c>
      <c r="U259" s="28"/>
      <c r="V259" s="15" t="s">
        <v>96</v>
      </c>
      <c r="W259" s="28"/>
      <c r="X259" s="15" t="s">
        <v>96</v>
      </c>
      <c r="Y259" s="28"/>
      <c r="Z259" s="15" t="s">
        <v>96</v>
      </c>
      <c r="AA259" s="28"/>
      <c r="AB259" s="15" t="s">
        <v>569</v>
      </c>
      <c r="AC259" s="28"/>
      <c r="AD259" s="15" t="s">
        <v>486</v>
      </c>
      <c r="AE259" s="28"/>
      <c r="AF259" s="14" t="s">
        <v>291</v>
      </c>
      <c r="AG259" s="28"/>
      <c r="AH259" s="15" t="s">
        <v>104</v>
      </c>
      <c r="AI259" s="28"/>
      <c r="AJ259" s="15" t="s">
        <v>148</v>
      </c>
      <c r="AK259" s="28"/>
      <c r="AL259" s="15" t="s">
        <v>460</v>
      </c>
      <c r="AM259" s="28"/>
      <c r="AN259" s="15" t="s">
        <v>515</v>
      </c>
      <c r="AO259" s="29"/>
    </row>
    <row r="260" spans="2:41" ht="38.25" x14ac:dyDescent="0.2">
      <c r="B260" s="114" t="s">
        <v>180</v>
      </c>
      <c r="C260" s="22" t="s">
        <v>919</v>
      </c>
      <c r="D260" s="23">
        <v>2010</v>
      </c>
      <c r="E260" s="48" t="s">
        <v>543</v>
      </c>
      <c r="F260" s="50" t="str">
        <f t="shared" si="13"/>
        <v>FormulationStatementsN/AN/ALightUnlimitedEquivalentN/AN/AAssignmentIndependentHierarchicalUnlimitedAnyN/AN/AN/A</v>
      </c>
      <c r="G260" s="49">
        <f t="shared" si="12"/>
        <v>2</v>
      </c>
      <c r="H260" s="14" t="s">
        <v>1029</v>
      </c>
      <c r="I260" s="28"/>
      <c r="J260" s="15" t="s">
        <v>162</v>
      </c>
      <c r="K260" s="28"/>
      <c r="L260" s="15" t="s">
        <v>96</v>
      </c>
      <c r="M260" s="28"/>
      <c r="N260" s="15" t="s">
        <v>96</v>
      </c>
      <c r="O260" s="28"/>
      <c r="P260" s="15" t="s">
        <v>312</v>
      </c>
      <c r="Q260" s="29"/>
      <c r="R260" s="14" t="s">
        <v>416</v>
      </c>
      <c r="S260" s="28"/>
      <c r="T260" s="15" t="s">
        <v>265</v>
      </c>
      <c r="U260" s="28"/>
      <c r="V260" s="15" t="s">
        <v>96</v>
      </c>
      <c r="W260" s="28"/>
      <c r="X260" s="15" t="s">
        <v>96</v>
      </c>
      <c r="Y260" s="28"/>
      <c r="Z260" s="15" t="s">
        <v>160</v>
      </c>
      <c r="AA260" s="28"/>
      <c r="AB260" s="15" t="s">
        <v>385</v>
      </c>
      <c r="AC260" s="28"/>
      <c r="AD260" s="15" t="s">
        <v>568</v>
      </c>
      <c r="AE260" s="28"/>
      <c r="AF260" s="14" t="s">
        <v>416</v>
      </c>
      <c r="AG260" s="28"/>
      <c r="AH260" s="15" t="s">
        <v>289</v>
      </c>
      <c r="AI260" s="28"/>
      <c r="AJ260" s="15" t="s">
        <v>96</v>
      </c>
      <c r="AK260" s="28"/>
      <c r="AL260" s="15" t="s">
        <v>96</v>
      </c>
      <c r="AM260" s="28"/>
      <c r="AN260" s="15" t="s">
        <v>96</v>
      </c>
      <c r="AO260" s="29"/>
    </row>
    <row r="261" spans="2:41" ht="31.5" x14ac:dyDescent="0.2">
      <c r="B261" s="114" t="s">
        <v>283</v>
      </c>
      <c r="C261" s="22" t="s">
        <v>918</v>
      </c>
      <c r="D261" s="23">
        <v>2013</v>
      </c>
      <c r="E261" s="48" t="s">
        <v>433</v>
      </c>
      <c r="F261" s="50" t="str">
        <f t="shared" si="13"/>
        <v>RankingDistributionN/AOption RatingsHeavy≤ 25EquivalentN/AN/AN/AIndependentFlat onlyUnlimitedMeasurablePoint ValueComparisonProgramming</v>
      </c>
      <c r="G261" s="49">
        <f t="shared" si="12"/>
        <v>1</v>
      </c>
      <c r="H261" s="14" t="s">
        <v>118</v>
      </c>
      <c r="I261" s="28"/>
      <c r="J261" s="15" t="s">
        <v>462</v>
      </c>
      <c r="K261" s="28"/>
      <c r="L261" s="15" t="s">
        <v>96</v>
      </c>
      <c r="M261" s="28"/>
      <c r="N261" s="15" t="s">
        <v>1054</v>
      </c>
      <c r="O261" s="28"/>
      <c r="P261" s="15" t="s">
        <v>313</v>
      </c>
      <c r="Q261" s="29"/>
      <c r="R261" s="14" t="s">
        <v>291</v>
      </c>
      <c r="S261" s="28"/>
      <c r="T261" s="15" t="s">
        <v>265</v>
      </c>
      <c r="U261" s="28"/>
      <c r="V261" s="15" t="s">
        <v>96</v>
      </c>
      <c r="W261" s="28"/>
      <c r="X261" s="15" t="s">
        <v>96</v>
      </c>
      <c r="Y261" s="28"/>
      <c r="Z261" s="15" t="s">
        <v>96</v>
      </c>
      <c r="AA261" s="28"/>
      <c r="AB261" s="15" t="s">
        <v>385</v>
      </c>
      <c r="AC261" s="28"/>
      <c r="AD261" s="15" t="s">
        <v>486</v>
      </c>
      <c r="AE261" s="28"/>
      <c r="AF261" s="14" t="s">
        <v>416</v>
      </c>
      <c r="AG261" s="28"/>
      <c r="AH261" s="15" t="s">
        <v>104</v>
      </c>
      <c r="AI261" s="28"/>
      <c r="AJ261" s="15" t="s">
        <v>1203</v>
      </c>
      <c r="AK261" s="28"/>
      <c r="AL261" s="15" t="s">
        <v>460</v>
      </c>
      <c r="AM261" s="28"/>
      <c r="AN261" s="15" t="s">
        <v>515</v>
      </c>
      <c r="AO261" s="29"/>
    </row>
    <row r="262" spans="2:41" ht="38.25" x14ac:dyDescent="0.2">
      <c r="B262" s="114" t="s">
        <v>130</v>
      </c>
      <c r="C262" s="22" t="s">
        <v>920</v>
      </c>
      <c r="D262" s="23">
        <v>1995</v>
      </c>
      <c r="E262" s="48" t="s">
        <v>261</v>
      </c>
      <c r="F262" s="50" t="str">
        <f t="shared" si="13"/>
        <v>RankingDistributionOption RatingsN/ALightUnlimitedEquivalentN/AN/AN/AIndependentFlat onlyUnlimitedAbstractOrderComparisonProgramming</v>
      </c>
      <c r="G262" s="49">
        <f t="shared" si="12"/>
        <v>1</v>
      </c>
      <c r="H262" s="14" t="s">
        <v>118</v>
      </c>
      <c r="I262" s="28"/>
      <c r="J262" s="15" t="s">
        <v>462</v>
      </c>
      <c r="K262" s="28"/>
      <c r="L262" s="15" t="s">
        <v>1054</v>
      </c>
      <c r="M262" s="28"/>
      <c r="N262" s="15" t="s">
        <v>96</v>
      </c>
      <c r="O262" s="28"/>
      <c r="P262" s="15" t="s">
        <v>312</v>
      </c>
      <c r="Q262" s="29"/>
      <c r="R262" s="14" t="s">
        <v>416</v>
      </c>
      <c r="S262" s="28"/>
      <c r="T262" s="15" t="s">
        <v>265</v>
      </c>
      <c r="U262" s="28"/>
      <c r="V262" s="15" t="s">
        <v>96</v>
      </c>
      <c r="W262" s="28"/>
      <c r="X262" s="15" t="s">
        <v>96</v>
      </c>
      <c r="Y262" s="28"/>
      <c r="Z262" s="15" t="s">
        <v>96</v>
      </c>
      <c r="AA262" s="28"/>
      <c r="AB262" s="15" t="s">
        <v>385</v>
      </c>
      <c r="AC262" s="28"/>
      <c r="AD262" s="15" t="s">
        <v>486</v>
      </c>
      <c r="AE262" s="28"/>
      <c r="AF262" s="14" t="s">
        <v>416</v>
      </c>
      <c r="AG262" s="28"/>
      <c r="AH262" s="15" t="s">
        <v>576</v>
      </c>
      <c r="AI262" s="28"/>
      <c r="AJ262" s="15" t="s">
        <v>389</v>
      </c>
      <c r="AK262" s="28"/>
      <c r="AL262" s="15" t="s">
        <v>460</v>
      </c>
      <c r="AM262" s="28"/>
      <c r="AN262" s="15" t="s">
        <v>515</v>
      </c>
      <c r="AO262" s="29"/>
    </row>
    <row r="263" spans="2:41" ht="31.5" x14ac:dyDescent="0.2">
      <c r="B263" s="114" t="s">
        <v>350</v>
      </c>
      <c r="C263" s="22" t="s">
        <v>922</v>
      </c>
      <c r="D263" s="23">
        <v>2020</v>
      </c>
      <c r="E263" s="48" t="s">
        <v>435</v>
      </c>
      <c r="F263" s="50" t="str">
        <f t="shared" si="13"/>
        <v>RankingPoint ValuesN/AOption RatingsLightUnlimitedWeightedPre-determinedPoint ValueAssignmentIndependentFlat onlyUnlimitedMeasurablePoint ValueDirect RatingSeparation</v>
      </c>
      <c r="G263" s="49">
        <f t="shared" si="12"/>
        <v>1</v>
      </c>
      <c r="H263" s="14" t="s">
        <v>118</v>
      </c>
      <c r="I263" s="28"/>
      <c r="J263" s="15" t="s">
        <v>578</v>
      </c>
      <c r="K263" s="28"/>
      <c r="L263" s="15" t="s">
        <v>96</v>
      </c>
      <c r="M263" s="28"/>
      <c r="N263" s="15" t="s">
        <v>1054</v>
      </c>
      <c r="O263" s="28"/>
      <c r="P263" s="15" t="s">
        <v>312</v>
      </c>
      <c r="Q263" s="29"/>
      <c r="R263" s="14" t="s">
        <v>416</v>
      </c>
      <c r="S263" s="28"/>
      <c r="T263" s="15" t="s">
        <v>264</v>
      </c>
      <c r="U263" s="28"/>
      <c r="V263" s="15" t="s">
        <v>571</v>
      </c>
      <c r="W263" s="28"/>
      <c r="X263" s="15" t="s">
        <v>1203</v>
      </c>
      <c r="Y263" s="28"/>
      <c r="Z263" s="15" t="s">
        <v>160</v>
      </c>
      <c r="AA263" s="28"/>
      <c r="AB263" s="15" t="s">
        <v>385</v>
      </c>
      <c r="AC263" s="28"/>
      <c r="AD263" s="15" t="s">
        <v>486</v>
      </c>
      <c r="AE263" s="28"/>
      <c r="AF263" s="14" t="s">
        <v>416</v>
      </c>
      <c r="AG263" s="28"/>
      <c r="AH263" s="15" t="s">
        <v>104</v>
      </c>
      <c r="AI263" s="28"/>
      <c r="AJ263" s="15" t="s">
        <v>1203</v>
      </c>
      <c r="AK263" s="28"/>
      <c r="AL263" s="15" t="s">
        <v>346</v>
      </c>
      <c r="AM263" s="28"/>
      <c r="AN263" s="15" t="s">
        <v>516</v>
      </c>
      <c r="AO263" s="29"/>
    </row>
    <row r="264" spans="2:41" ht="31.5" x14ac:dyDescent="0.2">
      <c r="B264" s="114" t="s">
        <v>163</v>
      </c>
      <c r="C264" s="22" t="s">
        <v>924</v>
      </c>
      <c r="D264" s="23">
        <v>2002</v>
      </c>
      <c r="E264" s="48" t="s">
        <v>436</v>
      </c>
      <c r="F264" s="50" t="str">
        <f t="shared" si="13"/>
        <v>CriteriaPoint ValuesN/ACriteria InfluenceLightUnlimitedWeightedSubjectiveRatioComparisonIndependentFlat onlyN/AAnyN/AN/AProgramming</v>
      </c>
      <c r="G264" s="49">
        <f t="shared" si="12"/>
        <v>1</v>
      </c>
      <c r="H264" s="14" t="s">
        <v>1028</v>
      </c>
      <c r="I264" s="28"/>
      <c r="J264" s="15" t="s">
        <v>578</v>
      </c>
      <c r="K264" s="28"/>
      <c r="L264" s="15" t="s">
        <v>96</v>
      </c>
      <c r="M264" s="28"/>
      <c r="N264" s="15" t="s">
        <v>425</v>
      </c>
      <c r="O264" s="28"/>
      <c r="P264" s="15" t="s">
        <v>312</v>
      </c>
      <c r="Q264" s="29"/>
      <c r="R264" s="14" t="s">
        <v>416</v>
      </c>
      <c r="S264" s="28"/>
      <c r="T264" s="15" t="s">
        <v>264</v>
      </c>
      <c r="U264" s="28"/>
      <c r="V264" s="15" t="s">
        <v>383</v>
      </c>
      <c r="W264" s="28"/>
      <c r="X264" s="15" t="s">
        <v>148</v>
      </c>
      <c r="Y264" s="28"/>
      <c r="Z264" s="15" t="s">
        <v>460</v>
      </c>
      <c r="AA264" s="28"/>
      <c r="AB264" s="15" t="s">
        <v>385</v>
      </c>
      <c r="AC264" s="28"/>
      <c r="AD264" s="15" t="s">
        <v>486</v>
      </c>
      <c r="AE264" s="28"/>
      <c r="AF264" s="14" t="s">
        <v>96</v>
      </c>
      <c r="AG264" s="28"/>
      <c r="AH264" s="15" t="s">
        <v>289</v>
      </c>
      <c r="AI264" s="28"/>
      <c r="AJ264" s="15" t="s">
        <v>96</v>
      </c>
      <c r="AK264" s="28"/>
      <c r="AL264" s="15" t="s">
        <v>96</v>
      </c>
      <c r="AM264" s="28"/>
      <c r="AN264" s="15" t="s">
        <v>515</v>
      </c>
      <c r="AO264" s="29"/>
    </row>
    <row r="265" spans="2:41" ht="38.25" x14ac:dyDescent="0.2">
      <c r="B265" s="114" t="s">
        <v>201</v>
      </c>
      <c r="C265" s="22" t="s">
        <v>925</v>
      </c>
      <c r="D265" s="23">
        <v>2018</v>
      </c>
      <c r="E265" s="48" t="s">
        <v>437</v>
      </c>
      <c r="F265" s="50" t="str">
        <f t="shared" si="13"/>
        <v>CriteriaPoint ValuesN/AN/ALightUnlimitedWeightedSubjectivePoint ValueAssignmentIndependentHierarchicalN/AAnyN/AN/AProgramming</v>
      </c>
      <c r="G265" s="49">
        <f t="shared" si="12"/>
        <v>1</v>
      </c>
      <c r="H265" s="14" t="s">
        <v>1028</v>
      </c>
      <c r="I265" s="28"/>
      <c r="J265" s="15" t="s">
        <v>578</v>
      </c>
      <c r="K265" s="28"/>
      <c r="L265" s="15" t="s">
        <v>96</v>
      </c>
      <c r="M265" s="28"/>
      <c r="N265" s="15" t="s">
        <v>96</v>
      </c>
      <c r="O265" s="28"/>
      <c r="P265" s="15" t="s">
        <v>312</v>
      </c>
      <c r="Q265" s="29"/>
      <c r="R265" s="14" t="s">
        <v>416</v>
      </c>
      <c r="S265" s="28"/>
      <c r="T265" s="15" t="s">
        <v>264</v>
      </c>
      <c r="U265" s="28"/>
      <c r="V265" s="15" t="s">
        <v>383</v>
      </c>
      <c r="W265" s="28"/>
      <c r="X265" s="15" t="s">
        <v>1203</v>
      </c>
      <c r="Y265" s="28"/>
      <c r="Z265" s="15" t="s">
        <v>160</v>
      </c>
      <c r="AA265" s="28"/>
      <c r="AB265" s="15" t="s">
        <v>385</v>
      </c>
      <c r="AC265" s="28"/>
      <c r="AD265" s="15" t="s">
        <v>568</v>
      </c>
      <c r="AE265" s="28"/>
      <c r="AF265" s="14" t="s">
        <v>96</v>
      </c>
      <c r="AG265" s="28"/>
      <c r="AH265" s="15" t="s">
        <v>289</v>
      </c>
      <c r="AI265" s="28"/>
      <c r="AJ265" s="15" t="s">
        <v>96</v>
      </c>
      <c r="AK265" s="28"/>
      <c r="AL265" s="15" t="s">
        <v>96</v>
      </c>
      <c r="AM265" s="28"/>
      <c r="AN265" s="15" t="s">
        <v>515</v>
      </c>
      <c r="AO265" s="29"/>
    </row>
    <row r="266" spans="2:41" ht="38.25" x14ac:dyDescent="0.2">
      <c r="B266" s="114" t="s">
        <v>181</v>
      </c>
      <c r="C266" s="22" t="s">
        <v>927</v>
      </c>
      <c r="D266" s="23">
        <v>1990</v>
      </c>
      <c r="E266" s="48" t="s">
        <v>438</v>
      </c>
      <c r="F266" s="50" t="str">
        <f t="shared" si="13"/>
        <v>FormulationStatementsN/AN/ALightUnlimitedEquivalentN/AN/AAssignmentInteractingHierarchicalUnlimitedAnyN/AN/AN/A</v>
      </c>
      <c r="G266" s="49">
        <f t="shared" ref="G266:G309" si="16">COUNTIF($F$10:$F$309,F266)</f>
        <v>1</v>
      </c>
      <c r="H266" s="14" t="s">
        <v>1029</v>
      </c>
      <c r="I266" s="28"/>
      <c r="J266" s="15" t="s">
        <v>162</v>
      </c>
      <c r="K266" s="28"/>
      <c r="L266" s="15" t="s">
        <v>96</v>
      </c>
      <c r="M266" s="28"/>
      <c r="N266" s="15" t="s">
        <v>96</v>
      </c>
      <c r="O266" s="28"/>
      <c r="P266" s="15" t="s">
        <v>312</v>
      </c>
      <c r="Q266" s="29"/>
      <c r="R266" s="14" t="s">
        <v>416</v>
      </c>
      <c r="S266" s="28"/>
      <c r="T266" s="15" t="s">
        <v>265</v>
      </c>
      <c r="U266" s="28"/>
      <c r="V266" s="15" t="s">
        <v>96</v>
      </c>
      <c r="W266" s="28"/>
      <c r="X266" s="15" t="s">
        <v>96</v>
      </c>
      <c r="Y266" s="28"/>
      <c r="Z266" s="15" t="s">
        <v>160</v>
      </c>
      <c r="AA266" s="28"/>
      <c r="AB266" s="15" t="s">
        <v>569</v>
      </c>
      <c r="AC266" s="28"/>
      <c r="AD266" s="15" t="s">
        <v>568</v>
      </c>
      <c r="AE266" s="28"/>
      <c r="AF266" s="14" t="s">
        <v>416</v>
      </c>
      <c r="AG266" s="28"/>
      <c r="AH266" s="15" t="s">
        <v>289</v>
      </c>
      <c r="AI266" s="28"/>
      <c r="AJ266" s="15" t="s">
        <v>96</v>
      </c>
      <c r="AK266" s="28"/>
      <c r="AL266" s="15" t="s">
        <v>96</v>
      </c>
      <c r="AM266" s="28"/>
      <c r="AN266" s="15" t="s">
        <v>96</v>
      </c>
      <c r="AO266" s="29"/>
    </row>
    <row r="267" spans="2:41" ht="31.5" x14ac:dyDescent="0.2">
      <c r="B267" s="114" t="s">
        <v>43</v>
      </c>
      <c r="C267" s="22" t="s">
        <v>928</v>
      </c>
      <c r="D267" s="23">
        <v>2018</v>
      </c>
      <c r="E267" s="48" t="s">
        <v>439</v>
      </c>
      <c r="F267" s="50" t="str">
        <f t="shared" si="13"/>
        <v>RankingDistributionOption RatingsN/ALightUnlimitedWeightedPre-determinedPoint ValueAssignmentIndependentFlat onlyUnlimitedNominalDistributionProbabilityFunctional</v>
      </c>
      <c r="G267" s="49">
        <f t="shared" si="16"/>
        <v>1</v>
      </c>
      <c r="H267" s="14" t="s">
        <v>118</v>
      </c>
      <c r="I267" s="28"/>
      <c r="J267" s="15" t="s">
        <v>462</v>
      </c>
      <c r="K267" s="28"/>
      <c r="L267" s="15" t="s">
        <v>1054</v>
      </c>
      <c r="M267" s="28"/>
      <c r="N267" s="15" t="s">
        <v>96</v>
      </c>
      <c r="O267" s="28"/>
      <c r="P267" s="15" t="s">
        <v>312</v>
      </c>
      <c r="Q267" s="29"/>
      <c r="R267" s="14" t="s">
        <v>416</v>
      </c>
      <c r="S267" s="28"/>
      <c r="T267" s="15" t="s">
        <v>264</v>
      </c>
      <c r="U267" s="28"/>
      <c r="V267" s="15" t="s">
        <v>571</v>
      </c>
      <c r="W267" s="28"/>
      <c r="X267" s="15" t="s">
        <v>1203</v>
      </c>
      <c r="Y267" s="28"/>
      <c r="Z267" s="15" t="s">
        <v>160</v>
      </c>
      <c r="AA267" s="28"/>
      <c r="AB267" s="15" t="s">
        <v>385</v>
      </c>
      <c r="AC267" s="28"/>
      <c r="AD267" s="15" t="s">
        <v>486</v>
      </c>
      <c r="AE267" s="28"/>
      <c r="AF267" s="14" t="s">
        <v>416</v>
      </c>
      <c r="AG267" s="28"/>
      <c r="AH267" s="15" t="s">
        <v>150</v>
      </c>
      <c r="AI267" s="28"/>
      <c r="AJ267" s="15" t="s">
        <v>462</v>
      </c>
      <c r="AK267" s="28"/>
      <c r="AL267" s="15" t="s">
        <v>577</v>
      </c>
      <c r="AM267" s="28"/>
      <c r="AN267" s="15" t="s">
        <v>149</v>
      </c>
      <c r="AO267" s="29"/>
    </row>
    <row r="268" spans="2:41" ht="31.5" x14ac:dyDescent="0.2">
      <c r="B268" s="114" t="s">
        <v>187</v>
      </c>
      <c r="C268" s="22" t="s">
        <v>929</v>
      </c>
      <c r="D268" s="23">
        <v>2006</v>
      </c>
      <c r="E268" s="48" t="s">
        <v>565</v>
      </c>
      <c r="F268" s="50" t="str">
        <f t="shared" si="13"/>
        <v>FormulationPoint ValuesBothN/ALightUnlimitedWeightedSubjectivePoint ValueComparisonInteractingHierarchicalUnlimitedAnyDistributionDirect RatingN/A</v>
      </c>
      <c r="G268" s="49">
        <f t="shared" si="16"/>
        <v>1</v>
      </c>
      <c r="H268" s="14" t="s">
        <v>1029</v>
      </c>
      <c r="I268" s="28"/>
      <c r="J268" s="15" t="s">
        <v>578</v>
      </c>
      <c r="K268" s="28"/>
      <c r="L268" s="15" t="s">
        <v>294</v>
      </c>
      <c r="M268" s="28"/>
      <c r="N268" s="15" t="s">
        <v>96</v>
      </c>
      <c r="O268" s="28"/>
      <c r="P268" s="15" t="s">
        <v>312</v>
      </c>
      <c r="Q268" s="29"/>
      <c r="R268" s="14" t="s">
        <v>416</v>
      </c>
      <c r="S268" s="28"/>
      <c r="T268" s="15" t="s">
        <v>264</v>
      </c>
      <c r="U268" s="28"/>
      <c r="V268" s="15" t="s">
        <v>383</v>
      </c>
      <c r="W268" s="28"/>
      <c r="X268" s="15" t="s">
        <v>1203</v>
      </c>
      <c r="Y268" s="28"/>
      <c r="Z268" s="15" t="s">
        <v>460</v>
      </c>
      <c r="AA268" s="28"/>
      <c r="AB268" s="15" t="s">
        <v>569</v>
      </c>
      <c r="AC268" s="28"/>
      <c r="AD268" s="15" t="s">
        <v>568</v>
      </c>
      <c r="AE268" s="28"/>
      <c r="AF268" s="14" t="s">
        <v>416</v>
      </c>
      <c r="AG268" s="28"/>
      <c r="AH268" s="15" t="s">
        <v>289</v>
      </c>
      <c r="AI268" s="28"/>
      <c r="AJ268" s="15" t="s">
        <v>462</v>
      </c>
      <c r="AK268" s="28"/>
      <c r="AL268" s="15" t="s">
        <v>346</v>
      </c>
      <c r="AM268" s="28"/>
      <c r="AN268" s="15" t="s">
        <v>96</v>
      </c>
      <c r="AO268" s="29"/>
    </row>
    <row r="269" spans="2:41" ht="31.5" x14ac:dyDescent="0.2">
      <c r="B269" s="114" t="s">
        <v>11</v>
      </c>
      <c r="C269" s="22" t="s">
        <v>930</v>
      </c>
      <c r="D269" s="23">
        <v>2010</v>
      </c>
      <c r="E269" s="48" t="s">
        <v>440</v>
      </c>
      <c r="F269" s="50" t="str">
        <f t="shared" si="13"/>
        <v>CriteriaPoint ValuesPreference ModelN/ALight≤ 25WeightedPre-determinedOrderAssignmentIndependentFlat onlyN/AAnyN/AN/AFunctional</v>
      </c>
      <c r="G269" s="49">
        <f t="shared" si="16"/>
        <v>1</v>
      </c>
      <c r="H269" s="14" t="s">
        <v>1028</v>
      </c>
      <c r="I269" s="28"/>
      <c r="J269" s="15" t="s">
        <v>578</v>
      </c>
      <c r="K269" s="28"/>
      <c r="L269" s="15" t="s">
        <v>424</v>
      </c>
      <c r="M269" s="28"/>
      <c r="N269" s="15" t="s">
        <v>96</v>
      </c>
      <c r="O269" s="28"/>
      <c r="P269" s="15" t="s">
        <v>312</v>
      </c>
      <c r="Q269" s="29"/>
      <c r="R269" s="14" t="s">
        <v>291</v>
      </c>
      <c r="S269" s="28"/>
      <c r="T269" s="15" t="s">
        <v>264</v>
      </c>
      <c r="U269" s="28"/>
      <c r="V269" s="15" t="s">
        <v>571</v>
      </c>
      <c r="W269" s="28"/>
      <c r="X269" s="15" t="s">
        <v>389</v>
      </c>
      <c r="Y269" s="28"/>
      <c r="Z269" s="15" t="s">
        <v>160</v>
      </c>
      <c r="AA269" s="28"/>
      <c r="AB269" s="15" t="s">
        <v>385</v>
      </c>
      <c r="AC269" s="28"/>
      <c r="AD269" s="15" t="s">
        <v>486</v>
      </c>
      <c r="AE269" s="28"/>
      <c r="AF269" s="14" t="s">
        <v>96</v>
      </c>
      <c r="AG269" s="28"/>
      <c r="AH269" s="15" t="s">
        <v>289</v>
      </c>
      <c r="AI269" s="28"/>
      <c r="AJ269" s="15" t="s">
        <v>96</v>
      </c>
      <c r="AK269" s="28"/>
      <c r="AL269" s="15" t="s">
        <v>96</v>
      </c>
      <c r="AM269" s="28"/>
      <c r="AN269" s="15" t="s">
        <v>149</v>
      </c>
      <c r="AO269" s="29"/>
    </row>
    <row r="270" spans="2:41" ht="31.5" x14ac:dyDescent="0.2">
      <c r="B270" s="114" t="s">
        <v>78</v>
      </c>
      <c r="C270" s="22" t="s">
        <v>931</v>
      </c>
      <c r="D270" s="23">
        <v>1986</v>
      </c>
      <c r="E270" s="48" t="s">
        <v>597</v>
      </c>
      <c r="F270" s="50" t="str">
        <f t="shared" si="13"/>
        <v>CriteriaPoint ValuesN/AN/ALight≤ 25WeightedSubjectiveRatioReferenceIndependentFlat onlyN/AMeasurableN/AN/AFunctional</v>
      </c>
      <c r="G270" s="49">
        <f t="shared" si="16"/>
        <v>1</v>
      </c>
      <c r="H270" s="14" t="s">
        <v>1028</v>
      </c>
      <c r="I270" s="28"/>
      <c r="J270" s="15" t="s">
        <v>578</v>
      </c>
      <c r="K270" s="28"/>
      <c r="L270" s="15" t="s">
        <v>96</v>
      </c>
      <c r="M270" s="28"/>
      <c r="N270" s="15" t="s">
        <v>96</v>
      </c>
      <c r="O270" s="28"/>
      <c r="P270" s="15" t="s">
        <v>312</v>
      </c>
      <c r="Q270" s="29"/>
      <c r="R270" s="14" t="s">
        <v>291</v>
      </c>
      <c r="S270" s="28"/>
      <c r="T270" s="15" t="s">
        <v>264</v>
      </c>
      <c r="U270" s="28"/>
      <c r="V270" s="15" t="s">
        <v>383</v>
      </c>
      <c r="W270" s="28"/>
      <c r="X270" s="15" t="s">
        <v>148</v>
      </c>
      <c r="Y270" s="28"/>
      <c r="Z270" s="15" t="s">
        <v>161</v>
      </c>
      <c r="AA270" s="28"/>
      <c r="AB270" s="15" t="s">
        <v>385</v>
      </c>
      <c r="AC270" s="28"/>
      <c r="AD270" s="15" t="s">
        <v>486</v>
      </c>
      <c r="AE270" s="28"/>
      <c r="AF270" s="14" t="s">
        <v>96</v>
      </c>
      <c r="AG270" s="28"/>
      <c r="AH270" s="15" t="s">
        <v>104</v>
      </c>
      <c r="AI270" s="28"/>
      <c r="AJ270" s="15" t="s">
        <v>96</v>
      </c>
      <c r="AK270" s="28"/>
      <c r="AL270" s="15" t="s">
        <v>96</v>
      </c>
      <c r="AM270" s="28"/>
      <c r="AN270" s="15" t="s">
        <v>149</v>
      </c>
      <c r="AO270" s="29"/>
    </row>
    <row r="271" spans="2:41" ht="15.75" x14ac:dyDescent="0.2">
      <c r="B271" s="114" t="s">
        <v>595</v>
      </c>
      <c r="C271" s="22" t="s">
        <v>932</v>
      </c>
      <c r="D271" s="23">
        <v>2017</v>
      </c>
      <c r="E271" s="48" t="s">
        <v>596</v>
      </c>
      <c r="F271" s="50" t="str">
        <f t="shared" ref="F271:F309" si="17">_xlfn.CONCAT(H271,J271,L271,N271,P271,R271,T271,V271,X271,Z271,AB271,AD271,AF271,AH271,AJ271,AL271,AN271)</f>
        <v>CriteriaPoint ValuesPreference ModelN/AReasonable≤ 25WeightedSubjectiveRatioReferenceIndependentFlat onlyN/AMeasurableN/AN/AFunctional</v>
      </c>
      <c r="G271" s="49">
        <f t="shared" si="16"/>
        <v>1</v>
      </c>
      <c r="H271" s="14" t="s">
        <v>1028</v>
      </c>
      <c r="I271" s="28"/>
      <c r="J271" s="15" t="s">
        <v>578</v>
      </c>
      <c r="K271" s="28"/>
      <c r="L271" s="15" t="s">
        <v>424</v>
      </c>
      <c r="M271" s="28"/>
      <c r="N271" s="15" t="s">
        <v>96</v>
      </c>
      <c r="O271" s="28"/>
      <c r="P271" s="15" t="s">
        <v>329</v>
      </c>
      <c r="Q271" s="29"/>
      <c r="R271" s="14" t="s">
        <v>291</v>
      </c>
      <c r="S271" s="28"/>
      <c r="T271" s="15" t="s">
        <v>264</v>
      </c>
      <c r="U271" s="28"/>
      <c r="V271" s="15" t="s">
        <v>383</v>
      </c>
      <c r="W271" s="28"/>
      <c r="X271" s="15" t="s">
        <v>148</v>
      </c>
      <c r="Y271" s="28"/>
      <c r="Z271" s="15" t="s">
        <v>161</v>
      </c>
      <c r="AA271" s="28"/>
      <c r="AB271" s="15" t="s">
        <v>385</v>
      </c>
      <c r="AC271" s="28"/>
      <c r="AD271" s="15" t="s">
        <v>486</v>
      </c>
      <c r="AE271" s="28"/>
      <c r="AF271" s="14" t="s">
        <v>96</v>
      </c>
      <c r="AG271" s="28"/>
      <c r="AH271" s="15" t="s">
        <v>104</v>
      </c>
      <c r="AI271" s="28"/>
      <c r="AJ271" s="15" t="s">
        <v>96</v>
      </c>
      <c r="AK271" s="28"/>
      <c r="AL271" s="15" t="s">
        <v>96</v>
      </c>
      <c r="AM271" s="28"/>
      <c r="AN271" s="15" t="s">
        <v>149</v>
      </c>
      <c r="AO271" s="29"/>
    </row>
    <row r="272" spans="2:41" ht="38.25" x14ac:dyDescent="0.2">
      <c r="B272" s="114" t="s">
        <v>152</v>
      </c>
      <c r="C272" s="22" t="s">
        <v>934</v>
      </c>
      <c r="D272" s="23">
        <v>1998</v>
      </c>
      <c r="E272" s="48" t="s">
        <v>1002</v>
      </c>
      <c r="F272" s="50" t="str">
        <f t="shared" si="17"/>
        <v>FormulationStatementsN/AN/ALightUnlimitedEquivalentN/AN/AAssignmentIndependentFlat onlyUnlimitedAnyN/AN/AN/A</v>
      </c>
      <c r="G272" s="49">
        <f t="shared" si="16"/>
        <v>1</v>
      </c>
      <c r="H272" s="14" t="s">
        <v>1029</v>
      </c>
      <c r="I272" s="28"/>
      <c r="J272" s="15" t="s">
        <v>162</v>
      </c>
      <c r="K272" s="28"/>
      <c r="L272" s="15" t="s">
        <v>96</v>
      </c>
      <c r="M272" s="28"/>
      <c r="N272" s="15" t="s">
        <v>96</v>
      </c>
      <c r="O272" s="28"/>
      <c r="P272" s="15" t="s">
        <v>312</v>
      </c>
      <c r="Q272" s="29"/>
      <c r="R272" s="14" t="s">
        <v>416</v>
      </c>
      <c r="S272" s="28"/>
      <c r="T272" s="15" t="s">
        <v>265</v>
      </c>
      <c r="U272" s="28"/>
      <c r="V272" s="15" t="s">
        <v>96</v>
      </c>
      <c r="W272" s="28"/>
      <c r="X272" s="15" t="s">
        <v>96</v>
      </c>
      <c r="Y272" s="28"/>
      <c r="Z272" s="15" t="s">
        <v>160</v>
      </c>
      <c r="AA272" s="28"/>
      <c r="AB272" s="15" t="s">
        <v>385</v>
      </c>
      <c r="AC272" s="28"/>
      <c r="AD272" s="15" t="s">
        <v>486</v>
      </c>
      <c r="AE272" s="28"/>
      <c r="AF272" s="14" t="s">
        <v>416</v>
      </c>
      <c r="AG272" s="28"/>
      <c r="AH272" s="15" t="s">
        <v>289</v>
      </c>
      <c r="AI272" s="28"/>
      <c r="AJ272" s="15" t="s">
        <v>96</v>
      </c>
      <c r="AK272" s="28"/>
      <c r="AL272" s="15" t="s">
        <v>96</v>
      </c>
      <c r="AM272" s="28"/>
      <c r="AN272" s="15" t="s">
        <v>96</v>
      </c>
      <c r="AO272" s="29"/>
    </row>
    <row r="273" spans="2:41" ht="47.25" x14ac:dyDescent="0.2">
      <c r="B273" s="114" t="s">
        <v>49</v>
      </c>
      <c r="C273" s="22" t="s">
        <v>935</v>
      </c>
      <c r="D273" s="23">
        <v>1986</v>
      </c>
      <c r="E273" s="48" t="s">
        <v>566</v>
      </c>
      <c r="F273" s="50" t="str">
        <f t="shared" si="17"/>
        <v>RankingOrderOption RatingsBothHeavyUnlimitedWeightedSubjectiveOrderComparisonIndependentFlat onlyUnlimitedMeasurableOrderReferenceProgramming</v>
      </c>
      <c r="G273" s="49">
        <f t="shared" si="16"/>
        <v>1</v>
      </c>
      <c r="H273" s="14" t="s">
        <v>118</v>
      </c>
      <c r="I273" s="28"/>
      <c r="J273" s="15" t="s">
        <v>389</v>
      </c>
      <c r="K273" s="28"/>
      <c r="L273" s="15" t="s">
        <v>1054</v>
      </c>
      <c r="M273" s="28"/>
      <c r="N273" s="15" t="s">
        <v>294</v>
      </c>
      <c r="O273" s="28"/>
      <c r="P273" s="15" t="s">
        <v>313</v>
      </c>
      <c r="Q273" s="29"/>
      <c r="R273" s="14" t="s">
        <v>416</v>
      </c>
      <c r="S273" s="28"/>
      <c r="T273" s="15" t="s">
        <v>264</v>
      </c>
      <c r="U273" s="28"/>
      <c r="V273" s="15" t="s">
        <v>383</v>
      </c>
      <c r="W273" s="28"/>
      <c r="X273" s="15" t="s">
        <v>389</v>
      </c>
      <c r="Y273" s="28"/>
      <c r="Z273" s="15" t="s">
        <v>460</v>
      </c>
      <c r="AA273" s="28"/>
      <c r="AB273" s="15" t="s">
        <v>385</v>
      </c>
      <c r="AC273" s="28"/>
      <c r="AD273" s="15" t="s">
        <v>486</v>
      </c>
      <c r="AE273" s="28"/>
      <c r="AF273" s="14" t="s">
        <v>416</v>
      </c>
      <c r="AG273" s="28"/>
      <c r="AH273" s="15" t="s">
        <v>104</v>
      </c>
      <c r="AI273" s="28"/>
      <c r="AJ273" s="15" t="s">
        <v>389</v>
      </c>
      <c r="AK273" s="28"/>
      <c r="AL273" s="15" t="s">
        <v>161</v>
      </c>
      <c r="AM273" s="28"/>
      <c r="AN273" s="15" t="s">
        <v>515</v>
      </c>
      <c r="AO273" s="29"/>
    </row>
    <row r="274" spans="2:41" ht="38.25" x14ac:dyDescent="0.2">
      <c r="B274" s="114" t="s">
        <v>131</v>
      </c>
      <c r="C274" s="22" t="s">
        <v>936</v>
      </c>
      <c r="D274" s="23">
        <v>2011</v>
      </c>
      <c r="E274" s="48" t="s">
        <v>986</v>
      </c>
      <c r="F274" s="50" t="str">
        <f t="shared" si="17"/>
        <v>RankingIntervalsBothN/ALightUnlimitedWeightedObjectivePoint ValueOptions-basedInteractingHierarchicalUnlimitedMeasurablePoint ValueDirect RatingFunctional</v>
      </c>
      <c r="G274" s="49">
        <f t="shared" si="16"/>
        <v>1</v>
      </c>
      <c r="H274" s="14" t="s">
        <v>118</v>
      </c>
      <c r="I274" s="28"/>
      <c r="J274" s="15" t="s">
        <v>434</v>
      </c>
      <c r="K274" s="28"/>
      <c r="L274" s="15" t="s">
        <v>294</v>
      </c>
      <c r="M274" s="28"/>
      <c r="N274" s="15" t="s">
        <v>96</v>
      </c>
      <c r="O274" s="28"/>
      <c r="P274" s="15" t="s">
        <v>312</v>
      </c>
      <c r="Q274" s="29"/>
      <c r="R274" s="14" t="s">
        <v>416</v>
      </c>
      <c r="S274" s="28"/>
      <c r="T274" s="15" t="s">
        <v>264</v>
      </c>
      <c r="U274" s="28"/>
      <c r="V274" s="15" t="s">
        <v>384</v>
      </c>
      <c r="W274" s="28"/>
      <c r="X274" s="15" t="s">
        <v>1203</v>
      </c>
      <c r="Y274" s="28"/>
      <c r="Z274" s="15" t="s">
        <v>514</v>
      </c>
      <c r="AA274" s="28"/>
      <c r="AB274" s="15" t="s">
        <v>569</v>
      </c>
      <c r="AC274" s="28"/>
      <c r="AD274" s="15" t="s">
        <v>568</v>
      </c>
      <c r="AE274" s="28"/>
      <c r="AF274" s="14" t="s">
        <v>416</v>
      </c>
      <c r="AG274" s="28"/>
      <c r="AH274" s="15" t="s">
        <v>104</v>
      </c>
      <c r="AI274" s="28"/>
      <c r="AJ274" s="15" t="s">
        <v>1203</v>
      </c>
      <c r="AK274" s="28"/>
      <c r="AL274" s="15" t="s">
        <v>346</v>
      </c>
      <c r="AM274" s="28"/>
      <c r="AN274" s="15" t="s">
        <v>149</v>
      </c>
      <c r="AO274" s="29"/>
    </row>
    <row r="275" spans="2:41" ht="31.5" x14ac:dyDescent="0.2">
      <c r="B275" s="114" t="s">
        <v>31</v>
      </c>
      <c r="C275" s="22" t="s">
        <v>937</v>
      </c>
      <c r="D275" s="23">
        <v>1991</v>
      </c>
      <c r="E275" s="48" t="s">
        <v>1313</v>
      </c>
      <c r="F275" s="50" t="str">
        <f t="shared" si="17"/>
        <v>RankingPoint ValuesOption RatingsN/ALightUnlimitedWeightedPre-determinedPoint ValueAssignmentIndependentFlat onlyUnlimitedMeasurablePoint ValueDirect RatingSeparation</v>
      </c>
      <c r="G275" s="49">
        <f t="shared" si="16"/>
        <v>1</v>
      </c>
      <c r="H275" s="14" t="s">
        <v>118</v>
      </c>
      <c r="I275" s="28"/>
      <c r="J275" s="15" t="s">
        <v>578</v>
      </c>
      <c r="K275" s="28"/>
      <c r="L275" s="15" t="s">
        <v>1054</v>
      </c>
      <c r="M275" s="28"/>
      <c r="N275" s="15" t="s">
        <v>96</v>
      </c>
      <c r="O275" s="28"/>
      <c r="P275" s="15" t="s">
        <v>312</v>
      </c>
      <c r="Q275" s="29"/>
      <c r="R275" s="14" t="s">
        <v>416</v>
      </c>
      <c r="S275" s="28"/>
      <c r="T275" s="15" t="s">
        <v>264</v>
      </c>
      <c r="U275" s="28"/>
      <c r="V275" s="15" t="s">
        <v>571</v>
      </c>
      <c r="W275" s="28"/>
      <c r="X275" s="15" t="s">
        <v>1203</v>
      </c>
      <c r="Y275" s="28"/>
      <c r="Z275" s="15" t="s">
        <v>160</v>
      </c>
      <c r="AA275" s="28"/>
      <c r="AB275" s="15" t="s">
        <v>385</v>
      </c>
      <c r="AC275" s="28"/>
      <c r="AD275" s="15" t="s">
        <v>486</v>
      </c>
      <c r="AE275" s="28"/>
      <c r="AF275" s="14" t="s">
        <v>416</v>
      </c>
      <c r="AG275" s="28"/>
      <c r="AH275" s="15" t="s">
        <v>104</v>
      </c>
      <c r="AI275" s="28"/>
      <c r="AJ275" s="15" t="s">
        <v>1203</v>
      </c>
      <c r="AK275" s="28"/>
      <c r="AL275" s="15" t="s">
        <v>346</v>
      </c>
      <c r="AM275" s="28"/>
      <c r="AN275" s="15" t="s">
        <v>516</v>
      </c>
      <c r="AO275" s="29"/>
    </row>
    <row r="276" spans="2:41" ht="31.5" x14ac:dyDescent="0.2">
      <c r="B276" s="114" t="s">
        <v>448</v>
      </c>
      <c r="C276" s="22" t="s">
        <v>939</v>
      </c>
      <c r="D276" s="23">
        <v>2013</v>
      </c>
      <c r="E276" s="48" t="s">
        <v>449</v>
      </c>
      <c r="F276" s="50" t="str">
        <f t="shared" si="17"/>
        <v>RankingPoint ValuesBothN/AHeavy≤ 25WeightedSubjectivePoint ValueAssignmentInteractingFlat onlyUnlimitedMeasurablePoint ValueDirect RatingSeparation</v>
      </c>
      <c r="G276" s="49">
        <f t="shared" si="16"/>
        <v>1</v>
      </c>
      <c r="H276" s="14" t="s">
        <v>118</v>
      </c>
      <c r="I276" s="28"/>
      <c r="J276" s="15" t="s">
        <v>578</v>
      </c>
      <c r="K276" s="28"/>
      <c r="L276" s="15" t="s">
        <v>294</v>
      </c>
      <c r="M276" s="28"/>
      <c r="N276" s="15" t="s">
        <v>96</v>
      </c>
      <c r="O276" s="28"/>
      <c r="P276" s="15" t="s">
        <v>313</v>
      </c>
      <c r="Q276" s="29"/>
      <c r="R276" s="14" t="s">
        <v>291</v>
      </c>
      <c r="S276" s="28"/>
      <c r="T276" s="15" t="s">
        <v>264</v>
      </c>
      <c r="U276" s="28"/>
      <c r="V276" s="15" t="s">
        <v>383</v>
      </c>
      <c r="W276" s="28"/>
      <c r="X276" s="15" t="s">
        <v>1203</v>
      </c>
      <c r="Y276" s="28"/>
      <c r="Z276" s="15" t="s">
        <v>160</v>
      </c>
      <c r="AA276" s="28"/>
      <c r="AB276" s="15" t="s">
        <v>569</v>
      </c>
      <c r="AC276" s="28"/>
      <c r="AD276" s="15" t="s">
        <v>486</v>
      </c>
      <c r="AE276" s="28"/>
      <c r="AF276" s="14" t="s">
        <v>416</v>
      </c>
      <c r="AG276" s="28"/>
      <c r="AH276" s="15" t="s">
        <v>104</v>
      </c>
      <c r="AI276" s="28"/>
      <c r="AJ276" s="15" t="s">
        <v>1203</v>
      </c>
      <c r="AK276" s="28"/>
      <c r="AL276" s="15" t="s">
        <v>346</v>
      </c>
      <c r="AM276" s="28"/>
      <c r="AN276" s="15" t="s">
        <v>516</v>
      </c>
      <c r="AO276" s="29"/>
    </row>
    <row r="277" spans="2:41" ht="15.75" x14ac:dyDescent="0.2">
      <c r="B277" s="114" t="s">
        <v>603</v>
      </c>
      <c r="C277" s="22" t="s">
        <v>940</v>
      </c>
      <c r="D277" s="23">
        <v>2019</v>
      </c>
      <c r="E277" s="48" t="s">
        <v>604</v>
      </c>
      <c r="F277" s="50" t="str">
        <f t="shared" si="17"/>
        <v>RankingIntervalsOption RatingsN/AHeavy≤ 25WeightedSubjectivePoint ValueAssignmentInteractingFlat onlyUnlimitedMeasurableIntervalProbabilitySeparation</v>
      </c>
      <c r="G277" s="49">
        <f t="shared" si="16"/>
        <v>1</v>
      </c>
      <c r="H277" s="14" t="s">
        <v>118</v>
      </c>
      <c r="I277" s="28"/>
      <c r="J277" s="15" t="s">
        <v>434</v>
      </c>
      <c r="K277" s="28"/>
      <c r="L277" s="15" t="s">
        <v>1054</v>
      </c>
      <c r="M277" s="28"/>
      <c r="N277" s="15" t="s">
        <v>96</v>
      </c>
      <c r="O277" s="28"/>
      <c r="P277" s="15" t="s">
        <v>313</v>
      </c>
      <c r="Q277" s="29"/>
      <c r="R277" s="14" t="s">
        <v>291</v>
      </c>
      <c r="S277" s="28"/>
      <c r="T277" s="15" t="s">
        <v>264</v>
      </c>
      <c r="U277" s="28"/>
      <c r="V277" s="15" t="s">
        <v>383</v>
      </c>
      <c r="W277" s="28"/>
      <c r="X277" s="15" t="s">
        <v>1203</v>
      </c>
      <c r="Y277" s="28"/>
      <c r="Z277" s="15" t="s">
        <v>160</v>
      </c>
      <c r="AA277" s="28"/>
      <c r="AB277" s="15" t="s">
        <v>569</v>
      </c>
      <c r="AC277" s="28"/>
      <c r="AD277" s="15" t="s">
        <v>486</v>
      </c>
      <c r="AE277" s="28"/>
      <c r="AF277" s="14" t="s">
        <v>416</v>
      </c>
      <c r="AG277" s="28"/>
      <c r="AH277" s="15" t="s">
        <v>104</v>
      </c>
      <c r="AI277" s="28"/>
      <c r="AJ277" s="15" t="s">
        <v>461</v>
      </c>
      <c r="AK277" s="28"/>
      <c r="AL277" s="15" t="s">
        <v>577</v>
      </c>
      <c r="AM277" s="28"/>
      <c r="AN277" s="15" t="s">
        <v>516</v>
      </c>
      <c r="AO277" s="29"/>
    </row>
    <row r="278" spans="2:41" ht="15.75" x14ac:dyDescent="0.2">
      <c r="B278" s="114" t="s">
        <v>557</v>
      </c>
      <c r="C278" s="22" t="s">
        <v>941</v>
      </c>
      <c r="D278" s="23">
        <v>2012</v>
      </c>
      <c r="E278" s="48" t="s">
        <v>450</v>
      </c>
      <c r="F278" s="50" t="str">
        <f t="shared" si="17"/>
        <v>RankingPoint ValuesBothN/AReasonableUnlimitedWeightedSubjectiveDistributionAssignmentIndependentFlat onlyUnlimitedMeasurableDistributionDirect RatingSeparation</v>
      </c>
      <c r="G278" s="49">
        <f t="shared" si="16"/>
        <v>1</v>
      </c>
      <c r="H278" s="14" t="s">
        <v>118</v>
      </c>
      <c r="I278" s="28"/>
      <c r="J278" s="15" t="s">
        <v>578</v>
      </c>
      <c r="K278" s="28"/>
      <c r="L278" s="15" t="s">
        <v>294</v>
      </c>
      <c r="M278" s="28"/>
      <c r="N278" s="15" t="s">
        <v>96</v>
      </c>
      <c r="O278" s="28"/>
      <c r="P278" s="15" t="s">
        <v>329</v>
      </c>
      <c r="Q278" s="29"/>
      <c r="R278" s="14" t="s">
        <v>416</v>
      </c>
      <c r="S278" s="28"/>
      <c r="T278" s="15" t="s">
        <v>264</v>
      </c>
      <c r="U278" s="28"/>
      <c r="V278" s="15" t="s">
        <v>383</v>
      </c>
      <c r="W278" s="28"/>
      <c r="X278" s="15" t="s">
        <v>462</v>
      </c>
      <c r="Y278" s="28"/>
      <c r="Z278" s="15" t="s">
        <v>160</v>
      </c>
      <c r="AA278" s="28"/>
      <c r="AB278" s="15" t="s">
        <v>385</v>
      </c>
      <c r="AC278" s="28"/>
      <c r="AD278" s="15" t="s">
        <v>486</v>
      </c>
      <c r="AE278" s="28"/>
      <c r="AF278" s="14" t="s">
        <v>416</v>
      </c>
      <c r="AG278" s="28"/>
      <c r="AH278" s="15" t="s">
        <v>104</v>
      </c>
      <c r="AI278" s="28"/>
      <c r="AJ278" s="15" t="s">
        <v>462</v>
      </c>
      <c r="AK278" s="28"/>
      <c r="AL278" s="15" t="s">
        <v>346</v>
      </c>
      <c r="AM278" s="28"/>
      <c r="AN278" s="15" t="s">
        <v>516</v>
      </c>
      <c r="AO278" s="29"/>
    </row>
    <row r="279" spans="2:41" ht="15.75" x14ac:dyDescent="0.2">
      <c r="B279" s="114" t="s">
        <v>556</v>
      </c>
      <c r="C279" s="22" t="s">
        <v>942</v>
      </c>
      <c r="D279" s="23">
        <v>2013</v>
      </c>
      <c r="E279" s="48" t="s">
        <v>451</v>
      </c>
      <c r="F279" s="50" t="str">
        <f t="shared" si="17"/>
        <v>RankingPoint ValuesOption RatingsN/AReasonable≤ 25WeightedSubjectiveRatioReferenceIndependentFlat onlyUnlimitedMeasurableIntervalDirect RatingSeparation</v>
      </c>
      <c r="G279" s="49">
        <f t="shared" si="16"/>
        <v>1</v>
      </c>
      <c r="H279" s="14" t="s">
        <v>118</v>
      </c>
      <c r="I279" s="28"/>
      <c r="J279" s="15" t="s">
        <v>578</v>
      </c>
      <c r="K279" s="28"/>
      <c r="L279" s="15" t="s">
        <v>1054</v>
      </c>
      <c r="M279" s="28"/>
      <c r="N279" s="15" t="s">
        <v>96</v>
      </c>
      <c r="O279" s="28"/>
      <c r="P279" s="15" t="s">
        <v>329</v>
      </c>
      <c r="Q279" s="29"/>
      <c r="R279" s="14" t="s">
        <v>291</v>
      </c>
      <c r="S279" s="28"/>
      <c r="T279" s="15" t="s">
        <v>264</v>
      </c>
      <c r="U279" s="28"/>
      <c r="V279" s="15" t="s">
        <v>383</v>
      </c>
      <c r="W279" s="28"/>
      <c r="X279" s="15" t="s">
        <v>148</v>
      </c>
      <c r="Y279" s="28"/>
      <c r="Z279" s="15" t="s">
        <v>161</v>
      </c>
      <c r="AA279" s="28"/>
      <c r="AB279" s="15" t="s">
        <v>385</v>
      </c>
      <c r="AC279" s="28"/>
      <c r="AD279" s="15" t="s">
        <v>486</v>
      </c>
      <c r="AE279" s="28"/>
      <c r="AF279" s="14" t="s">
        <v>416</v>
      </c>
      <c r="AG279" s="28"/>
      <c r="AH279" s="15" t="s">
        <v>104</v>
      </c>
      <c r="AI279" s="28"/>
      <c r="AJ279" s="15" t="s">
        <v>461</v>
      </c>
      <c r="AK279" s="28"/>
      <c r="AL279" s="15" t="s">
        <v>346</v>
      </c>
      <c r="AM279" s="28"/>
      <c r="AN279" s="15" t="s">
        <v>516</v>
      </c>
      <c r="AO279" s="29"/>
    </row>
    <row r="280" spans="2:41" ht="31.5" x14ac:dyDescent="0.2">
      <c r="B280" s="114" t="s">
        <v>4</v>
      </c>
      <c r="C280" s="22" t="s">
        <v>943</v>
      </c>
      <c r="D280" s="23">
        <v>1981</v>
      </c>
      <c r="E280" s="48" t="s">
        <v>262</v>
      </c>
      <c r="F280" s="50" t="str">
        <f t="shared" si="17"/>
        <v>RankingPoint ValuesN/AN/ALightUnlimitedWeightedPre-determinedPoint ValueAssignmentIndependentFlat onlyUnlimitedMeasurablePoint ValueDirect RatingSeparation</v>
      </c>
      <c r="G280" s="49">
        <f t="shared" si="16"/>
        <v>3</v>
      </c>
      <c r="H280" s="14" t="s">
        <v>118</v>
      </c>
      <c r="I280" s="28"/>
      <c r="J280" s="15" t="s">
        <v>578</v>
      </c>
      <c r="K280" s="28"/>
      <c r="L280" s="15" t="s">
        <v>96</v>
      </c>
      <c r="M280" s="28"/>
      <c r="N280" s="15" t="s">
        <v>96</v>
      </c>
      <c r="O280" s="28"/>
      <c r="P280" s="15" t="s">
        <v>312</v>
      </c>
      <c r="Q280" s="29"/>
      <c r="R280" s="14" t="s">
        <v>416</v>
      </c>
      <c r="S280" s="28"/>
      <c r="T280" s="15" t="s">
        <v>264</v>
      </c>
      <c r="U280" s="28"/>
      <c r="V280" s="15" t="s">
        <v>571</v>
      </c>
      <c r="W280" s="28"/>
      <c r="X280" s="15" t="s">
        <v>1203</v>
      </c>
      <c r="Y280" s="28"/>
      <c r="Z280" s="15" t="s">
        <v>160</v>
      </c>
      <c r="AA280" s="28"/>
      <c r="AB280" s="15" t="s">
        <v>385</v>
      </c>
      <c r="AC280" s="28"/>
      <c r="AD280" s="15" t="s">
        <v>486</v>
      </c>
      <c r="AE280" s="28"/>
      <c r="AF280" s="14" t="s">
        <v>416</v>
      </c>
      <c r="AG280" s="28"/>
      <c r="AH280" s="15" t="s">
        <v>104</v>
      </c>
      <c r="AI280" s="28"/>
      <c r="AJ280" s="15" t="s">
        <v>1203</v>
      </c>
      <c r="AK280" s="28"/>
      <c r="AL280" s="15" t="s">
        <v>346</v>
      </c>
      <c r="AM280" s="28"/>
      <c r="AN280" s="15" t="s">
        <v>516</v>
      </c>
      <c r="AO280" s="29"/>
    </row>
    <row r="281" spans="2:41" ht="15.75" x14ac:dyDescent="0.2">
      <c r="B281" s="114" t="s">
        <v>558</v>
      </c>
      <c r="C281" s="22" t="s">
        <v>944</v>
      </c>
      <c r="D281" s="23">
        <v>2012</v>
      </c>
      <c r="E281" s="48" t="s">
        <v>501</v>
      </c>
      <c r="F281" s="50" t="str">
        <f t="shared" si="17"/>
        <v>RankingPoint ValuesBothN/AReasonableUnlimitedWeightedSubjectivePoint ValueAssignmentIndependentFlat onlyUnlimitedNominalPoint ValueDirect RatingSeparation</v>
      </c>
      <c r="G281" s="49">
        <f t="shared" si="16"/>
        <v>1</v>
      </c>
      <c r="H281" s="14" t="s">
        <v>118</v>
      </c>
      <c r="I281" s="28"/>
      <c r="J281" s="15" t="s">
        <v>578</v>
      </c>
      <c r="K281" s="28"/>
      <c r="L281" s="15" t="s">
        <v>294</v>
      </c>
      <c r="M281" s="28"/>
      <c r="N281" s="15" t="s">
        <v>96</v>
      </c>
      <c r="O281" s="28"/>
      <c r="P281" s="15" t="s">
        <v>329</v>
      </c>
      <c r="Q281" s="29"/>
      <c r="R281" s="14" t="s">
        <v>416</v>
      </c>
      <c r="S281" s="28"/>
      <c r="T281" s="15" t="s">
        <v>264</v>
      </c>
      <c r="U281" s="28"/>
      <c r="V281" s="15" t="s">
        <v>383</v>
      </c>
      <c r="W281" s="28"/>
      <c r="X281" s="15" t="s">
        <v>1203</v>
      </c>
      <c r="Y281" s="28"/>
      <c r="Z281" s="15" t="s">
        <v>160</v>
      </c>
      <c r="AA281" s="28"/>
      <c r="AB281" s="15" t="s">
        <v>385</v>
      </c>
      <c r="AC281" s="28"/>
      <c r="AD281" s="15" t="s">
        <v>486</v>
      </c>
      <c r="AE281" s="28"/>
      <c r="AF281" s="14" t="s">
        <v>416</v>
      </c>
      <c r="AG281" s="28"/>
      <c r="AH281" s="15" t="s">
        <v>150</v>
      </c>
      <c r="AI281" s="28"/>
      <c r="AJ281" s="15" t="s">
        <v>1203</v>
      </c>
      <c r="AK281" s="28"/>
      <c r="AL281" s="15" t="s">
        <v>346</v>
      </c>
      <c r="AM281" s="28"/>
      <c r="AN281" s="15" t="s">
        <v>516</v>
      </c>
      <c r="AO281" s="29"/>
    </row>
    <row r="282" spans="2:41" ht="25.5" x14ac:dyDescent="0.2">
      <c r="B282" s="114" t="s">
        <v>147</v>
      </c>
      <c r="C282" s="22" t="s">
        <v>945</v>
      </c>
      <c r="D282" s="23">
        <v>2016</v>
      </c>
      <c r="E282" s="48" t="s">
        <v>452</v>
      </c>
      <c r="F282" s="50" t="str">
        <f t="shared" si="17"/>
        <v>RankingPoint ValuesN/AN/ALight≤ 25EquivalentN/AN/AN/AIndependentFlat onlyUnlimitedMeasurablePoint ValueDirect RatingSeparation</v>
      </c>
      <c r="G282" s="49">
        <f t="shared" si="16"/>
        <v>1</v>
      </c>
      <c r="H282" s="14" t="s">
        <v>118</v>
      </c>
      <c r="I282" s="28"/>
      <c r="J282" s="15" t="s">
        <v>578</v>
      </c>
      <c r="K282" s="28"/>
      <c r="L282" s="15" t="s">
        <v>96</v>
      </c>
      <c r="M282" s="28"/>
      <c r="N282" s="15" t="s">
        <v>96</v>
      </c>
      <c r="O282" s="28"/>
      <c r="P282" s="15" t="s">
        <v>312</v>
      </c>
      <c r="Q282" s="29"/>
      <c r="R282" s="14" t="s">
        <v>291</v>
      </c>
      <c r="S282" s="28"/>
      <c r="T282" s="15" t="s">
        <v>265</v>
      </c>
      <c r="U282" s="28"/>
      <c r="V282" s="15" t="s">
        <v>96</v>
      </c>
      <c r="W282" s="28"/>
      <c r="X282" s="15" t="s">
        <v>96</v>
      </c>
      <c r="Y282" s="28"/>
      <c r="Z282" s="15" t="s">
        <v>96</v>
      </c>
      <c r="AA282" s="28"/>
      <c r="AB282" s="15" t="s">
        <v>385</v>
      </c>
      <c r="AC282" s="28"/>
      <c r="AD282" s="15" t="s">
        <v>486</v>
      </c>
      <c r="AE282" s="28"/>
      <c r="AF282" s="14" t="s">
        <v>416</v>
      </c>
      <c r="AG282" s="28"/>
      <c r="AH282" s="15" t="s">
        <v>104</v>
      </c>
      <c r="AI282" s="28"/>
      <c r="AJ282" s="15" t="s">
        <v>1203</v>
      </c>
      <c r="AK282" s="28"/>
      <c r="AL282" s="15" t="s">
        <v>346</v>
      </c>
      <c r="AM282" s="28"/>
      <c r="AN282" s="15" t="s">
        <v>516</v>
      </c>
      <c r="AO282" s="29"/>
    </row>
    <row r="283" spans="2:41" ht="31.5" x14ac:dyDescent="0.2">
      <c r="B283" s="113" t="s">
        <v>593</v>
      </c>
      <c r="C283" s="22" t="s">
        <v>872</v>
      </c>
      <c r="D283" s="23">
        <v>2009</v>
      </c>
      <c r="E283" s="48" t="s">
        <v>1364</v>
      </c>
      <c r="F283" s="50" t="str">
        <f t="shared" si="17"/>
        <v>RankingPoint ValuesN/AN/AReasonable≤ 25EquivalentN/AN/AN/AIndependentFlat only≤ 25AbstractPoint ValueDirect RatingFunctional</v>
      </c>
      <c r="G283" s="49">
        <f t="shared" si="16"/>
        <v>1</v>
      </c>
      <c r="H283" s="14" t="s">
        <v>118</v>
      </c>
      <c r="I283" s="28"/>
      <c r="J283" s="15" t="s">
        <v>578</v>
      </c>
      <c r="K283" s="28"/>
      <c r="L283" s="15" t="s">
        <v>96</v>
      </c>
      <c r="M283" s="28"/>
      <c r="N283" s="15" t="s">
        <v>96</v>
      </c>
      <c r="O283" s="28"/>
      <c r="P283" s="15" t="s">
        <v>329</v>
      </c>
      <c r="Q283" s="29"/>
      <c r="R283" s="14" t="s">
        <v>291</v>
      </c>
      <c r="S283" s="28"/>
      <c r="T283" s="15" t="s">
        <v>265</v>
      </c>
      <c r="U283" s="28"/>
      <c r="V283" s="15" t="s">
        <v>96</v>
      </c>
      <c r="W283" s="28"/>
      <c r="X283" s="15" t="s">
        <v>96</v>
      </c>
      <c r="Y283" s="28"/>
      <c r="Z283" s="15" t="s">
        <v>96</v>
      </c>
      <c r="AA283" s="28"/>
      <c r="AB283" s="15" t="s">
        <v>385</v>
      </c>
      <c r="AC283" s="28"/>
      <c r="AD283" s="15" t="s">
        <v>486</v>
      </c>
      <c r="AE283" s="28"/>
      <c r="AF283" s="14" t="s">
        <v>291</v>
      </c>
      <c r="AG283" s="28"/>
      <c r="AH283" s="15" t="s">
        <v>576</v>
      </c>
      <c r="AI283" s="28"/>
      <c r="AJ283" s="15" t="s">
        <v>1203</v>
      </c>
      <c r="AK283" s="28"/>
      <c r="AL283" s="15" t="s">
        <v>346</v>
      </c>
      <c r="AM283" s="28"/>
      <c r="AN283" s="15" t="s">
        <v>149</v>
      </c>
      <c r="AO283" s="29"/>
    </row>
    <row r="284" spans="2:41" ht="38.25" x14ac:dyDescent="0.2">
      <c r="B284" s="114" t="s">
        <v>106</v>
      </c>
      <c r="C284" s="22" t="s">
        <v>1000</v>
      </c>
      <c r="D284" s="23">
        <v>2010</v>
      </c>
      <c r="E284" s="48" t="s">
        <v>1001</v>
      </c>
      <c r="F284" s="50" t="str">
        <f t="shared" si="17"/>
        <v>RankingPoint ValuesOption RatingsN/AReasonableUnlimitedEquivalentN/AN/AN/AIndependentFlat onlyUnlimitedNominalPoint ValueDirect RatingFunctional</v>
      </c>
      <c r="G284" s="49">
        <f t="shared" si="16"/>
        <v>2</v>
      </c>
      <c r="H284" s="14" t="s">
        <v>118</v>
      </c>
      <c r="I284" s="28"/>
      <c r="J284" s="15" t="s">
        <v>578</v>
      </c>
      <c r="K284" s="28"/>
      <c r="L284" s="15" t="s">
        <v>1054</v>
      </c>
      <c r="M284" s="28"/>
      <c r="N284" s="15" t="s">
        <v>96</v>
      </c>
      <c r="O284" s="28"/>
      <c r="P284" s="15" t="s">
        <v>329</v>
      </c>
      <c r="Q284" s="29"/>
      <c r="R284" s="14" t="s">
        <v>416</v>
      </c>
      <c r="S284" s="28"/>
      <c r="T284" s="15" t="s">
        <v>265</v>
      </c>
      <c r="U284" s="28"/>
      <c r="V284" s="15" t="s">
        <v>96</v>
      </c>
      <c r="W284" s="28"/>
      <c r="X284" s="15" t="s">
        <v>96</v>
      </c>
      <c r="Y284" s="28"/>
      <c r="Z284" s="15" t="s">
        <v>96</v>
      </c>
      <c r="AA284" s="28"/>
      <c r="AB284" s="15" t="s">
        <v>385</v>
      </c>
      <c r="AC284" s="28"/>
      <c r="AD284" s="15" t="s">
        <v>486</v>
      </c>
      <c r="AE284" s="28"/>
      <c r="AF284" s="14" t="s">
        <v>416</v>
      </c>
      <c r="AG284" s="28"/>
      <c r="AH284" s="15" t="s">
        <v>150</v>
      </c>
      <c r="AI284" s="28"/>
      <c r="AJ284" s="15" t="s">
        <v>1203</v>
      </c>
      <c r="AK284" s="28"/>
      <c r="AL284" s="15" t="s">
        <v>346</v>
      </c>
      <c r="AM284" s="28"/>
      <c r="AN284" s="15" t="s">
        <v>149</v>
      </c>
      <c r="AO284" s="29"/>
    </row>
    <row r="285" spans="2:41" ht="25.5" x14ac:dyDescent="0.2">
      <c r="B285" s="114" t="s">
        <v>64</v>
      </c>
      <c r="C285" s="22" t="s">
        <v>946</v>
      </c>
      <c r="D285" s="23">
        <v>1982</v>
      </c>
      <c r="E285" s="48" t="s">
        <v>453</v>
      </c>
      <c r="F285" s="50" t="str">
        <f t="shared" si="17"/>
        <v>RankingOrderN/AOption RatingsHeavy≤ 25EquivalentN/AN/AN/AIndependentFlat only≤ 25AnyPoint ValueReferenceProgramming</v>
      </c>
      <c r="G285" s="49">
        <f t="shared" si="16"/>
        <v>3</v>
      </c>
      <c r="H285" s="14" t="s">
        <v>118</v>
      </c>
      <c r="I285" s="28"/>
      <c r="J285" s="15" t="s">
        <v>389</v>
      </c>
      <c r="K285" s="28"/>
      <c r="L285" s="15" t="s">
        <v>96</v>
      </c>
      <c r="M285" s="28"/>
      <c r="N285" s="15" t="s">
        <v>1054</v>
      </c>
      <c r="O285" s="28"/>
      <c r="P285" s="15" t="s">
        <v>313</v>
      </c>
      <c r="Q285" s="29"/>
      <c r="R285" s="14" t="s">
        <v>291</v>
      </c>
      <c r="S285" s="28"/>
      <c r="T285" s="15" t="s">
        <v>265</v>
      </c>
      <c r="U285" s="28"/>
      <c r="V285" s="15" t="s">
        <v>96</v>
      </c>
      <c r="W285" s="28"/>
      <c r="X285" s="15" t="s">
        <v>96</v>
      </c>
      <c r="Y285" s="28"/>
      <c r="Z285" s="15" t="s">
        <v>96</v>
      </c>
      <c r="AA285" s="28"/>
      <c r="AB285" s="15" t="s">
        <v>385</v>
      </c>
      <c r="AC285" s="28"/>
      <c r="AD285" s="15" t="s">
        <v>486</v>
      </c>
      <c r="AE285" s="28"/>
      <c r="AF285" s="14" t="s">
        <v>291</v>
      </c>
      <c r="AG285" s="28"/>
      <c r="AH285" s="15" t="s">
        <v>289</v>
      </c>
      <c r="AI285" s="28"/>
      <c r="AJ285" s="15" t="s">
        <v>1203</v>
      </c>
      <c r="AK285" s="28"/>
      <c r="AL285" s="15" t="s">
        <v>161</v>
      </c>
      <c r="AM285" s="28"/>
      <c r="AN285" s="15" t="s">
        <v>515</v>
      </c>
      <c r="AO285" s="29"/>
    </row>
    <row r="286" spans="2:41" ht="31.5" x14ac:dyDescent="0.2">
      <c r="B286" s="114" t="s">
        <v>151</v>
      </c>
      <c r="C286" s="22" t="s">
        <v>947</v>
      </c>
      <c r="D286" s="23">
        <v>2008</v>
      </c>
      <c r="E286" s="48" t="s">
        <v>1314</v>
      </c>
      <c r="F286" s="50" t="str">
        <f t="shared" si="17"/>
        <v>RankingOrderN/AOption RatingsHeavy≤ 25EquivalentN/AN/AN/AIndependentFlat only≤ 25AnyPoint ValueReferenceProgramming</v>
      </c>
      <c r="G286" s="49">
        <f t="shared" si="16"/>
        <v>3</v>
      </c>
      <c r="H286" s="14" t="s">
        <v>118</v>
      </c>
      <c r="I286" s="28"/>
      <c r="J286" s="15" t="s">
        <v>389</v>
      </c>
      <c r="K286" s="28"/>
      <c r="L286" s="15" t="s">
        <v>96</v>
      </c>
      <c r="M286" s="28"/>
      <c r="N286" s="15" t="s">
        <v>1054</v>
      </c>
      <c r="O286" s="28"/>
      <c r="P286" s="15" t="s">
        <v>313</v>
      </c>
      <c r="Q286" s="29"/>
      <c r="R286" s="14" t="s">
        <v>291</v>
      </c>
      <c r="S286" s="28"/>
      <c r="T286" s="15" t="s">
        <v>265</v>
      </c>
      <c r="U286" s="28"/>
      <c r="V286" s="15" t="s">
        <v>96</v>
      </c>
      <c r="W286" s="28"/>
      <c r="X286" s="15" t="s">
        <v>96</v>
      </c>
      <c r="Y286" s="28"/>
      <c r="Z286" s="15" t="s">
        <v>96</v>
      </c>
      <c r="AA286" s="28"/>
      <c r="AB286" s="15" t="s">
        <v>385</v>
      </c>
      <c r="AC286" s="28"/>
      <c r="AD286" s="15" t="s">
        <v>486</v>
      </c>
      <c r="AE286" s="28"/>
      <c r="AF286" s="14" t="s">
        <v>291</v>
      </c>
      <c r="AG286" s="28"/>
      <c r="AH286" s="15" t="s">
        <v>289</v>
      </c>
      <c r="AI286" s="28"/>
      <c r="AJ286" s="15" t="s">
        <v>1203</v>
      </c>
      <c r="AK286" s="28"/>
      <c r="AL286" s="15" t="s">
        <v>161</v>
      </c>
      <c r="AM286" s="28"/>
      <c r="AN286" s="15" t="s">
        <v>515</v>
      </c>
      <c r="AO286" s="29"/>
    </row>
    <row r="287" spans="2:41" ht="15.75" x14ac:dyDescent="0.2">
      <c r="B287" s="114" t="s">
        <v>158</v>
      </c>
      <c r="C287" s="22" t="s">
        <v>949</v>
      </c>
      <c r="D287" s="23">
        <v>2014</v>
      </c>
      <c r="E287" s="48" t="s">
        <v>455</v>
      </c>
      <c r="F287" s="50" t="str">
        <f t="shared" si="17"/>
        <v>RankingOrderN/AOption RatingsHeavy≤ 25EquivalentN/AN/AN/AInteractingFlat only≤ 25AnyPoint ValueReferenceProgramming</v>
      </c>
      <c r="G287" s="49">
        <f t="shared" si="16"/>
        <v>1</v>
      </c>
      <c r="H287" s="14" t="s">
        <v>118</v>
      </c>
      <c r="I287" s="28"/>
      <c r="J287" s="15" t="s">
        <v>389</v>
      </c>
      <c r="K287" s="28"/>
      <c r="L287" s="15" t="s">
        <v>96</v>
      </c>
      <c r="M287" s="28"/>
      <c r="N287" s="15" t="s">
        <v>1054</v>
      </c>
      <c r="O287" s="28"/>
      <c r="P287" s="15" t="s">
        <v>313</v>
      </c>
      <c r="Q287" s="29"/>
      <c r="R287" s="14" t="s">
        <v>291</v>
      </c>
      <c r="S287" s="28"/>
      <c r="T287" s="15" t="s">
        <v>265</v>
      </c>
      <c r="U287" s="28"/>
      <c r="V287" s="15" t="s">
        <v>96</v>
      </c>
      <c r="W287" s="28"/>
      <c r="X287" s="15" t="s">
        <v>96</v>
      </c>
      <c r="Y287" s="28"/>
      <c r="Z287" s="15" t="s">
        <v>96</v>
      </c>
      <c r="AA287" s="28"/>
      <c r="AB287" s="15" t="s">
        <v>569</v>
      </c>
      <c r="AC287" s="28"/>
      <c r="AD287" s="15" t="s">
        <v>486</v>
      </c>
      <c r="AE287" s="28"/>
      <c r="AF287" s="14" t="s">
        <v>291</v>
      </c>
      <c r="AG287" s="28"/>
      <c r="AH287" s="15" t="s">
        <v>289</v>
      </c>
      <c r="AI287" s="28"/>
      <c r="AJ287" s="15" t="s">
        <v>1203</v>
      </c>
      <c r="AK287" s="28"/>
      <c r="AL287" s="15" t="s">
        <v>161</v>
      </c>
      <c r="AM287" s="28"/>
      <c r="AN287" s="15" t="s">
        <v>515</v>
      </c>
      <c r="AO287" s="29"/>
    </row>
    <row r="288" spans="2:41" ht="15.75" x14ac:dyDescent="0.2">
      <c r="B288" s="114" t="s">
        <v>456</v>
      </c>
      <c r="C288" s="22" t="s">
        <v>948</v>
      </c>
      <c r="D288" s="23">
        <v>2005</v>
      </c>
      <c r="E288" s="48" t="s">
        <v>600</v>
      </c>
      <c r="F288" s="50" t="str">
        <f t="shared" si="17"/>
        <v>RankingOrderN/AOption RatingsHeavy≤ 25EquivalentN/AN/AN/AIndependentFlat only≤ 25AnyPoint ValueReferenceProgramming</v>
      </c>
      <c r="G288" s="49">
        <f t="shared" si="16"/>
        <v>3</v>
      </c>
      <c r="H288" s="14" t="s">
        <v>118</v>
      </c>
      <c r="I288" s="28"/>
      <c r="J288" s="15" t="s">
        <v>389</v>
      </c>
      <c r="K288" s="28"/>
      <c r="L288" s="15" t="s">
        <v>96</v>
      </c>
      <c r="M288" s="28"/>
      <c r="N288" s="15" t="s">
        <v>1054</v>
      </c>
      <c r="O288" s="28"/>
      <c r="P288" s="15" t="s">
        <v>313</v>
      </c>
      <c r="Q288" s="29"/>
      <c r="R288" s="14" t="s">
        <v>291</v>
      </c>
      <c r="S288" s="28"/>
      <c r="T288" s="15" t="s">
        <v>265</v>
      </c>
      <c r="U288" s="28"/>
      <c r="V288" s="15" t="s">
        <v>96</v>
      </c>
      <c r="W288" s="28"/>
      <c r="X288" s="15" t="s">
        <v>96</v>
      </c>
      <c r="Y288" s="28"/>
      <c r="Z288" s="15" t="s">
        <v>96</v>
      </c>
      <c r="AA288" s="28"/>
      <c r="AB288" s="15" t="s">
        <v>385</v>
      </c>
      <c r="AC288" s="28"/>
      <c r="AD288" s="15" t="s">
        <v>486</v>
      </c>
      <c r="AE288" s="28"/>
      <c r="AF288" s="14" t="s">
        <v>291</v>
      </c>
      <c r="AG288" s="28"/>
      <c r="AH288" s="15" t="s">
        <v>289</v>
      </c>
      <c r="AI288" s="28"/>
      <c r="AJ288" s="15" t="s">
        <v>1203</v>
      </c>
      <c r="AK288" s="28"/>
      <c r="AL288" s="15" t="s">
        <v>161</v>
      </c>
      <c r="AM288" s="28"/>
      <c r="AN288" s="15" t="s">
        <v>515</v>
      </c>
      <c r="AO288" s="29"/>
    </row>
    <row r="289" spans="2:41" ht="15.75" x14ac:dyDescent="0.2">
      <c r="B289" s="114" t="s">
        <v>28</v>
      </c>
      <c r="C289" s="22" t="s">
        <v>950</v>
      </c>
      <c r="D289" s="23">
        <v>1985</v>
      </c>
      <c r="E289" s="48" t="s">
        <v>454</v>
      </c>
      <c r="F289" s="50" t="str">
        <f t="shared" si="17"/>
        <v>RankingPoint ValuesOption RatingsN/AHeavy≤ 25EquivalentN/AN/AN/AIndependentFlat only≤ 25AnyRatioReferenceProgramming</v>
      </c>
      <c r="G289" s="49">
        <f t="shared" si="16"/>
        <v>1</v>
      </c>
      <c r="H289" s="14" t="s">
        <v>118</v>
      </c>
      <c r="I289" s="28"/>
      <c r="J289" s="15" t="s">
        <v>578</v>
      </c>
      <c r="K289" s="28"/>
      <c r="L289" s="15" t="s">
        <v>1054</v>
      </c>
      <c r="M289" s="28"/>
      <c r="N289" s="15" t="s">
        <v>96</v>
      </c>
      <c r="O289" s="28"/>
      <c r="P289" s="15" t="s">
        <v>313</v>
      </c>
      <c r="Q289" s="29"/>
      <c r="R289" s="14" t="s">
        <v>291</v>
      </c>
      <c r="S289" s="28"/>
      <c r="T289" s="15" t="s">
        <v>265</v>
      </c>
      <c r="U289" s="28"/>
      <c r="V289" s="15" t="s">
        <v>96</v>
      </c>
      <c r="W289" s="28"/>
      <c r="X289" s="15" t="s">
        <v>96</v>
      </c>
      <c r="Y289" s="28"/>
      <c r="Z289" s="15" t="s">
        <v>96</v>
      </c>
      <c r="AA289" s="28"/>
      <c r="AB289" s="15" t="s">
        <v>385</v>
      </c>
      <c r="AC289" s="28"/>
      <c r="AD289" s="15" t="s">
        <v>486</v>
      </c>
      <c r="AE289" s="28"/>
      <c r="AF289" s="14" t="s">
        <v>291</v>
      </c>
      <c r="AG289" s="28"/>
      <c r="AH289" s="15" t="s">
        <v>289</v>
      </c>
      <c r="AI289" s="28"/>
      <c r="AJ289" s="15" t="s">
        <v>148</v>
      </c>
      <c r="AK289" s="28"/>
      <c r="AL289" s="15" t="s">
        <v>161</v>
      </c>
      <c r="AM289" s="28"/>
      <c r="AN289" s="15" t="s">
        <v>515</v>
      </c>
      <c r="AO289" s="29"/>
    </row>
    <row r="290" spans="2:41" ht="38.25" x14ac:dyDescent="0.2">
      <c r="B290" s="114" t="s">
        <v>146</v>
      </c>
      <c r="C290" s="22" t="s">
        <v>951</v>
      </c>
      <c r="D290" s="23">
        <v>2011</v>
      </c>
      <c r="E290" s="48" t="s">
        <v>1315</v>
      </c>
      <c r="F290" s="50" t="str">
        <f t="shared" si="17"/>
        <v>RankingIntervalsBothN/AReasonable≤ 25WeightedSubjectiveOrderComparisonIndependentFlat onlyUnlimitedMeasurablePoint ValueDirect RatingProgramming</v>
      </c>
      <c r="G290" s="49">
        <f t="shared" si="16"/>
        <v>1</v>
      </c>
      <c r="H290" s="14" t="s">
        <v>118</v>
      </c>
      <c r="I290" s="28"/>
      <c r="J290" s="15" t="s">
        <v>434</v>
      </c>
      <c r="K290" s="28"/>
      <c r="L290" s="15" t="s">
        <v>294</v>
      </c>
      <c r="M290" s="28"/>
      <c r="N290" s="15" t="s">
        <v>96</v>
      </c>
      <c r="O290" s="28"/>
      <c r="P290" s="15" t="s">
        <v>329</v>
      </c>
      <c r="Q290" s="29"/>
      <c r="R290" s="14" t="s">
        <v>291</v>
      </c>
      <c r="S290" s="28"/>
      <c r="T290" s="15" t="s">
        <v>264</v>
      </c>
      <c r="U290" s="28"/>
      <c r="V290" s="15" t="s">
        <v>383</v>
      </c>
      <c r="W290" s="28"/>
      <c r="X290" s="15" t="s">
        <v>389</v>
      </c>
      <c r="Y290" s="28"/>
      <c r="Z290" s="15" t="s">
        <v>460</v>
      </c>
      <c r="AA290" s="28"/>
      <c r="AB290" s="15" t="s">
        <v>385</v>
      </c>
      <c r="AC290" s="28"/>
      <c r="AD290" s="15" t="s">
        <v>486</v>
      </c>
      <c r="AE290" s="28"/>
      <c r="AF290" s="14" t="s">
        <v>416</v>
      </c>
      <c r="AG290" s="28"/>
      <c r="AH290" s="15" t="s">
        <v>104</v>
      </c>
      <c r="AI290" s="28"/>
      <c r="AJ290" s="15" t="s">
        <v>1203</v>
      </c>
      <c r="AK290" s="28"/>
      <c r="AL290" s="15" t="s">
        <v>346</v>
      </c>
      <c r="AM290" s="28"/>
      <c r="AN290" s="15" t="s">
        <v>515</v>
      </c>
      <c r="AO290" s="29"/>
    </row>
    <row r="291" spans="2:41" ht="31.5" x14ac:dyDescent="0.2">
      <c r="B291" s="114" t="s">
        <v>15</v>
      </c>
      <c r="C291" s="22" t="s">
        <v>953</v>
      </c>
      <c r="D291" s="23">
        <v>2012</v>
      </c>
      <c r="E291" s="48" t="s">
        <v>457</v>
      </c>
      <c r="F291" s="50" t="str">
        <f t="shared" si="17"/>
        <v>RankingPoint ValuesN/ACriteria InfluenceLightUnlimitedWeightedPre-determinedPoint ValueAssignmentIndependentFlat onlyUnlimitedMeasurablePoint ValueDirect RatingSeparation</v>
      </c>
      <c r="G291" s="49">
        <f t="shared" si="16"/>
        <v>1</v>
      </c>
      <c r="H291" s="14" t="s">
        <v>118</v>
      </c>
      <c r="I291" s="28"/>
      <c r="J291" s="15" t="s">
        <v>578</v>
      </c>
      <c r="K291" s="28"/>
      <c r="L291" s="15" t="s">
        <v>96</v>
      </c>
      <c r="M291" s="28"/>
      <c r="N291" s="15" t="s">
        <v>425</v>
      </c>
      <c r="O291" s="28"/>
      <c r="P291" s="15" t="s">
        <v>312</v>
      </c>
      <c r="Q291" s="29"/>
      <c r="R291" s="14" t="s">
        <v>416</v>
      </c>
      <c r="S291" s="28"/>
      <c r="T291" s="15" t="s">
        <v>264</v>
      </c>
      <c r="U291" s="28"/>
      <c r="V291" s="15" t="s">
        <v>571</v>
      </c>
      <c r="W291" s="28"/>
      <c r="X291" s="15" t="s">
        <v>1203</v>
      </c>
      <c r="Y291" s="28"/>
      <c r="Z291" s="15" t="s">
        <v>160</v>
      </c>
      <c r="AA291" s="28"/>
      <c r="AB291" s="15" t="s">
        <v>385</v>
      </c>
      <c r="AC291" s="28"/>
      <c r="AD291" s="15" t="s">
        <v>486</v>
      </c>
      <c r="AE291" s="28"/>
      <c r="AF291" s="14" t="s">
        <v>416</v>
      </c>
      <c r="AG291" s="28"/>
      <c r="AH291" s="15" t="s">
        <v>104</v>
      </c>
      <c r="AI291" s="28"/>
      <c r="AJ291" s="15" t="s">
        <v>1203</v>
      </c>
      <c r="AK291" s="28"/>
      <c r="AL291" s="15" t="s">
        <v>346</v>
      </c>
      <c r="AM291" s="28"/>
      <c r="AN291" s="15" t="s">
        <v>516</v>
      </c>
      <c r="AO291" s="29"/>
    </row>
    <row r="292" spans="2:41" ht="15.75" x14ac:dyDescent="0.2">
      <c r="B292" s="114" t="s">
        <v>90</v>
      </c>
      <c r="C292" s="22" t="s">
        <v>955</v>
      </c>
      <c r="D292" s="23">
        <v>2015</v>
      </c>
      <c r="E292" s="48" t="s">
        <v>512</v>
      </c>
      <c r="F292" s="50" t="str">
        <f t="shared" si="17"/>
        <v>RankingPoint ValuesBothCriteria InfluenceLightUnlimitedWeightedSubjectivePoint ValueAssignmentIndependentFlat onlyUnlimitedNominalPoint ValueDirect RatingSeparation</v>
      </c>
      <c r="G292" s="49">
        <f t="shared" si="16"/>
        <v>1</v>
      </c>
      <c r="H292" s="14" t="s">
        <v>118</v>
      </c>
      <c r="I292" s="28"/>
      <c r="J292" s="15" t="s">
        <v>578</v>
      </c>
      <c r="K292" s="28"/>
      <c r="L292" s="15" t="s">
        <v>294</v>
      </c>
      <c r="M292" s="28"/>
      <c r="N292" s="15" t="s">
        <v>425</v>
      </c>
      <c r="O292" s="28"/>
      <c r="P292" s="15" t="s">
        <v>312</v>
      </c>
      <c r="Q292" s="29"/>
      <c r="R292" s="14" t="s">
        <v>416</v>
      </c>
      <c r="S292" s="28"/>
      <c r="T292" s="15" t="s">
        <v>264</v>
      </c>
      <c r="U292" s="28"/>
      <c r="V292" s="15" t="s">
        <v>383</v>
      </c>
      <c r="W292" s="28"/>
      <c r="X292" s="15" t="s">
        <v>1203</v>
      </c>
      <c r="Y292" s="28"/>
      <c r="Z292" s="15" t="s">
        <v>160</v>
      </c>
      <c r="AA292" s="28"/>
      <c r="AB292" s="15" t="s">
        <v>385</v>
      </c>
      <c r="AC292" s="28"/>
      <c r="AD292" s="15" t="s">
        <v>486</v>
      </c>
      <c r="AE292" s="28"/>
      <c r="AF292" s="14" t="s">
        <v>416</v>
      </c>
      <c r="AG292" s="28"/>
      <c r="AH292" s="15" t="s">
        <v>150</v>
      </c>
      <c r="AI292" s="28"/>
      <c r="AJ292" s="15" t="s">
        <v>1203</v>
      </c>
      <c r="AK292" s="28"/>
      <c r="AL292" s="15" t="s">
        <v>346</v>
      </c>
      <c r="AM292" s="28"/>
      <c r="AN292" s="15" t="s">
        <v>516</v>
      </c>
      <c r="AO292" s="29"/>
    </row>
    <row r="293" spans="2:41" ht="31.5" x14ac:dyDescent="0.2">
      <c r="B293" s="114" t="s">
        <v>138</v>
      </c>
      <c r="C293" s="22" t="s">
        <v>956</v>
      </c>
      <c r="D293" s="23">
        <v>1988</v>
      </c>
      <c r="E293" s="48" t="s">
        <v>458</v>
      </c>
      <c r="F293" s="50" t="str">
        <f t="shared" si="17"/>
        <v>RankingOrderN/AOption RatingsReasonable≤ 25WeightedObjectiveRatioOptions-basedIndependentFlat onlyUnlimitedMeasurablePoint ValueDirect RatingProgramming</v>
      </c>
      <c r="G293" s="49">
        <f t="shared" si="16"/>
        <v>1</v>
      </c>
      <c r="H293" s="14" t="s">
        <v>118</v>
      </c>
      <c r="I293" s="28"/>
      <c r="J293" s="15" t="s">
        <v>389</v>
      </c>
      <c r="K293" s="28"/>
      <c r="L293" s="15" t="s">
        <v>96</v>
      </c>
      <c r="M293" s="28"/>
      <c r="N293" s="15" t="s">
        <v>1054</v>
      </c>
      <c r="O293" s="28"/>
      <c r="P293" s="15" t="s">
        <v>329</v>
      </c>
      <c r="Q293" s="29"/>
      <c r="R293" s="14" t="s">
        <v>291</v>
      </c>
      <c r="S293" s="28"/>
      <c r="T293" s="15" t="s">
        <v>264</v>
      </c>
      <c r="U293" s="28"/>
      <c r="V293" s="15" t="s">
        <v>384</v>
      </c>
      <c r="W293" s="28"/>
      <c r="X293" s="15" t="s">
        <v>148</v>
      </c>
      <c r="Y293" s="28"/>
      <c r="Z293" s="15" t="s">
        <v>514</v>
      </c>
      <c r="AA293" s="28"/>
      <c r="AB293" s="15" t="s">
        <v>385</v>
      </c>
      <c r="AC293" s="28"/>
      <c r="AD293" s="15" t="s">
        <v>486</v>
      </c>
      <c r="AE293" s="28"/>
      <c r="AF293" s="14" t="s">
        <v>416</v>
      </c>
      <c r="AG293" s="28"/>
      <c r="AH293" s="15" t="s">
        <v>104</v>
      </c>
      <c r="AI293" s="28"/>
      <c r="AJ293" s="15" t="s">
        <v>1203</v>
      </c>
      <c r="AK293" s="28"/>
      <c r="AL293" s="15" t="s">
        <v>346</v>
      </c>
      <c r="AM293" s="28"/>
      <c r="AN293" s="15" t="s">
        <v>515</v>
      </c>
      <c r="AO293" s="29"/>
    </row>
    <row r="294" spans="2:41" ht="31.5" x14ac:dyDescent="0.2">
      <c r="B294" s="114" t="s">
        <v>132</v>
      </c>
      <c r="C294" s="22" t="s">
        <v>959</v>
      </c>
      <c r="D294" s="23">
        <v>2000</v>
      </c>
      <c r="E294" s="48" t="s">
        <v>263</v>
      </c>
      <c r="F294" s="50" t="str">
        <f t="shared" si="17"/>
        <v>RankingIntervalsOption RatingsBothReasonable≤ 25WeightedSubjectiveRatioReferenceInteractingFlat onlyUnlimitedMeasurablePoint ValueDirect RatingProgramming</v>
      </c>
      <c r="G294" s="49">
        <f t="shared" si="16"/>
        <v>1</v>
      </c>
      <c r="H294" s="14" t="s">
        <v>118</v>
      </c>
      <c r="I294" s="28"/>
      <c r="J294" s="15" t="s">
        <v>434</v>
      </c>
      <c r="K294" s="28"/>
      <c r="L294" s="15" t="s">
        <v>1054</v>
      </c>
      <c r="M294" s="28"/>
      <c r="N294" s="15" t="s">
        <v>294</v>
      </c>
      <c r="O294" s="28"/>
      <c r="P294" s="15" t="s">
        <v>329</v>
      </c>
      <c r="Q294" s="29"/>
      <c r="R294" s="14" t="s">
        <v>291</v>
      </c>
      <c r="S294" s="28"/>
      <c r="T294" s="15" t="s">
        <v>264</v>
      </c>
      <c r="U294" s="28"/>
      <c r="V294" s="15" t="s">
        <v>383</v>
      </c>
      <c r="W294" s="28"/>
      <c r="X294" s="15" t="s">
        <v>148</v>
      </c>
      <c r="Y294" s="28"/>
      <c r="Z294" s="15" t="s">
        <v>161</v>
      </c>
      <c r="AA294" s="28"/>
      <c r="AB294" s="15" t="s">
        <v>569</v>
      </c>
      <c r="AC294" s="28"/>
      <c r="AD294" s="15" t="s">
        <v>486</v>
      </c>
      <c r="AE294" s="28"/>
      <c r="AF294" s="14" t="s">
        <v>416</v>
      </c>
      <c r="AG294" s="28"/>
      <c r="AH294" s="15" t="s">
        <v>104</v>
      </c>
      <c r="AI294" s="28"/>
      <c r="AJ294" s="15" t="s">
        <v>1203</v>
      </c>
      <c r="AK294" s="28"/>
      <c r="AL294" s="15" t="s">
        <v>346</v>
      </c>
      <c r="AM294" s="28"/>
      <c r="AN294" s="15" t="s">
        <v>515</v>
      </c>
      <c r="AO294" s="29"/>
    </row>
    <row r="295" spans="2:41" ht="31.5" x14ac:dyDescent="0.2">
      <c r="B295" s="114" t="s">
        <v>19</v>
      </c>
      <c r="C295" s="22" t="s">
        <v>963</v>
      </c>
      <c r="D295" s="23">
        <v>2012</v>
      </c>
      <c r="E295" s="48" t="s">
        <v>1316</v>
      </c>
      <c r="F295" s="50" t="str">
        <f t="shared" si="17"/>
        <v>RankingPoint ValuesN/AN/ALightUnlimitedWeightedPre-determinedPoint ValueAssignmentIndependentFlat onlyUnlimitedMeasurablePoint ValueDirect RatingFunctional</v>
      </c>
      <c r="G295" s="49">
        <f t="shared" si="16"/>
        <v>8</v>
      </c>
      <c r="H295" s="14" t="s">
        <v>118</v>
      </c>
      <c r="I295" s="28"/>
      <c r="J295" s="15" t="s">
        <v>578</v>
      </c>
      <c r="K295" s="28"/>
      <c r="L295" s="15" t="s">
        <v>96</v>
      </c>
      <c r="M295" s="28"/>
      <c r="N295" s="15" t="s">
        <v>96</v>
      </c>
      <c r="O295" s="28"/>
      <c r="P295" s="15" t="s">
        <v>312</v>
      </c>
      <c r="Q295" s="29"/>
      <c r="R295" s="14" t="s">
        <v>416</v>
      </c>
      <c r="S295" s="28"/>
      <c r="T295" s="15" t="s">
        <v>264</v>
      </c>
      <c r="U295" s="28"/>
      <c r="V295" s="15" t="s">
        <v>571</v>
      </c>
      <c r="W295" s="28"/>
      <c r="X295" s="15" t="s">
        <v>1203</v>
      </c>
      <c r="Y295" s="28"/>
      <c r="Z295" s="15" t="s">
        <v>160</v>
      </c>
      <c r="AA295" s="28"/>
      <c r="AB295" s="15" t="s">
        <v>385</v>
      </c>
      <c r="AC295" s="28"/>
      <c r="AD295" s="15" t="s">
        <v>486</v>
      </c>
      <c r="AE295" s="28"/>
      <c r="AF295" s="14" t="s">
        <v>416</v>
      </c>
      <c r="AG295" s="28"/>
      <c r="AH295" s="15" t="s">
        <v>104</v>
      </c>
      <c r="AI295" s="28"/>
      <c r="AJ295" s="15" t="s">
        <v>1203</v>
      </c>
      <c r="AK295" s="28"/>
      <c r="AL295" s="15" t="s">
        <v>346</v>
      </c>
      <c r="AM295" s="28"/>
      <c r="AN295" s="15" t="s">
        <v>149</v>
      </c>
      <c r="AO295" s="29"/>
    </row>
    <row r="296" spans="2:41" ht="15.75" x14ac:dyDescent="0.2">
      <c r="B296" s="114" t="s">
        <v>168</v>
      </c>
      <c r="C296" s="22" t="s">
        <v>966</v>
      </c>
      <c r="D296" s="23">
        <v>2015</v>
      </c>
      <c r="E296" s="48" t="s">
        <v>467</v>
      </c>
      <c r="F296" s="50" t="str">
        <f t="shared" si="17"/>
        <v>RankingPoint ValuesBothN/ALightUnlimitedWeightedPre-determinedIntervalAssignmentIndependentFlat onlyUnlimitedNominalIntervalDirect RatingFunctional</v>
      </c>
      <c r="G296" s="49">
        <f t="shared" si="16"/>
        <v>1</v>
      </c>
      <c r="H296" s="14" t="s">
        <v>118</v>
      </c>
      <c r="I296" s="28"/>
      <c r="J296" s="15" t="s">
        <v>578</v>
      </c>
      <c r="K296" s="28"/>
      <c r="L296" s="15" t="s">
        <v>294</v>
      </c>
      <c r="M296" s="28"/>
      <c r="N296" s="15" t="s">
        <v>96</v>
      </c>
      <c r="O296" s="28"/>
      <c r="P296" s="15" t="s">
        <v>312</v>
      </c>
      <c r="Q296" s="29"/>
      <c r="R296" s="14" t="s">
        <v>416</v>
      </c>
      <c r="S296" s="28"/>
      <c r="T296" s="15" t="s">
        <v>264</v>
      </c>
      <c r="U296" s="28"/>
      <c r="V296" s="15" t="s">
        <v>571</v>
      </c>
      <c r="W296" s="28"/>
      <c r="X296" s="15" t="s">
        <v>461</v>
      </c>
      <c r="Y296" s="28"/>
      <c r="Z296" s="15" t="s">
        <v>160</v>
      </c>
      <c r="AA296" s="28"/>
      <c r="AB296" s="15" t="s">
        <v>385</v>
      </c>
      <c r="AC296" s="28"/>
      <c r="AD296" s="15" t="s">
        <v>486</v>
      </c>
      <c r="AE296" s="28"/>
      <c r="AF296" s="14" t="s">
        <v>416</v>
      </c>
      <c r="AG296" s="28"/>
      <c r="AH296" s="15" t="s">
        <v>150</v>
      </c>
      <c r="AI296" s="28"/>
      <c r="AJ296" s="15" t="s">
        <v>461</v>
      </c>
      <c r="AK296" s="28"/>
      <c r="AL296" s="15" t="s">
        <v>346</v>
      </c>
      <c r="AM296" s="28"/>
      <c r="AN296" s="15" t="s">
        <v>149</v>
      </c>
      <c r="AO296" s="29"/>
    </row>
    <row r="297" spans="2:41" ht="31.5" x14ac:dyDescent="0.2">
      <c r="B297" s="114" t="s">
        <v>366</v>
      </c>
      <c r="C297" s="22" t="s">
        <v>965</v>
      </c>
      <c r="D297" s="23">
        <v>2017</v>
      </c>
      <c r="E297" s="48" t="s">
        <v>468</v>
      </c>
      <c r="F297" s="50" t="str">
        <f t="shared" si="17"/>
        <v>RankingPoint ValuesN/AN/AHeavy≤ 25WeightedObjectiveOrderOptions-basedIndependentFlat only≤ 25MeasurablePoint ValueDirect RatingProgramming</v>
      </c>
      <c r="G297" s="49">
        <f t="shared" si="16"/>
        <v>1</v>
      </c>
      <c r="H297" s="14" t="s">
        <v>118</v>
      </c>
      <c r="I297" s="28"/>
      <c r="J297" s="15" t="s">
        <v>578</v>
      </c>
      <c r="K297" s="28"/>
      <c r="L297" s="15" t="s">
        <v>96</v>
      </c>
      <c r="M297" s="28"/>
      <c r="N297" s="15" t="s">
        <v>96</v>
      </c>
      <c r="O297" s="28"/>
      <c r="P297" s="15" t="s">
        <v>313</v>
      </c>
      <c r="Q297" s="29"/>
      <c r="R297" s="14" t="s">
        <v>291</v>
      </c>
      <c r="S297" s="28"/>
      <c r="T297" s="15" t="s">
        <v>264</v>
      </c>
      <c r="U297" s="28"/>
      <c r="V297" s="15" t="s">
        <v>384</v>
      </c>
      <c r="W297" s="28"/>
      <c r="X297" s="15" t="s">
        <v>389</v>
      </c>
      <c r="Y297" s="28"/>
      <c r="Z297" s="15" t="s">
        <v>514</v>
      </c>
      <c r="AA297" s="28"/>
      <c r="AB297" s="15" t="s">
        <v>385</v>
      </c>
      <c r="AC297" s="28"/>
      <c r="AD297" s="15" t="s">
        <v>486</v>
      </c>
      <c r="AE297" s="28"/>
      <c r="AF297" s="14" t="s">
        <v>291</v>
      </c>
      <c r="AG297" s="28"/>
      <c r="AH297" s="15" t="s">
        <v>104</v>
      </c>
      <c r="AI297" s="28"/>
      <c r="AJ297" s="15" t="s">
        <v>1203</v>
      </c>
      <c r="AK297" s="28"/>
      <c r="AL297" s="15" t="s">
        <v>346</v>
      </c>
      <c r="AM297" s="28"/>
      <c r="AN297" s="15" t="s">
        <v>515</v>
      </c>
      <c r="AO297" s="29"/>
    </row>
    <row r="298" spans="2:41" ht="31.5" x14ac:dyDescent="0.2">
      <c r="B298" s="114" t="s">
        <v>45</v>
      </c>
      <c r="C298" s="22" t="s">
        <v>968</v>
      </c>
      <c r="D298" s="23">
        <v>2003</v>
      </c>
      <c r="E298" s="48" t="s">
        <v>513</v>
      </c>
      <c r="F298" s="50" t="str">
        <f t="shared" si="17"/>
        <v>RankingOrderN/AN/ALightUnlimitedWeightedSubjectiveRatioComparisonIndependentFlat onlyUnlimitedAnyOrderComparisonFunctional</v>
      </c>
      <c r="G298" s="49">
        <f t="shared" si="16"/>
        <v>1</v>
      </c>
      <c r="H298" s="14" t="s">
        <v>118</v>
      </c>
      <c r="I298" s="28"/>
      <c r="J298" s="15" t="s">
        <v>389</v>
      </c>
      <c r="K298" s="28"/>
      <c r="L298" s="15" t="s">
        <v>96</v>
      </c>
      <c r="M298" s="28"/>
      <c r="N298" s="15" t="s">
        <v>96</v>
      </c>
      <c r="O298" s="28"/>
      <c r="P298" s="15" t="s">
        <v>312</v>
      </c>
      <c r="Q298" s="29"/>
      <c r="R298" s="14" t="s">
        <v>416</v>
      </c>
      <c r="S298" s="28"/>
      <c r="T298" s="15" t="s">
        <v>264</v>
      </c>
      <c r="U298" s="28"/>
      <c r="V298" s="15" t="s">
        <v>383</v>
      </c>
      <c r="W298" s="28"/>
      <c r="X298" s="15" t="s">
        <v>148</v>
      </c>
      <c r="Y298" s="28"/>
      <c r="Z298" s="15" t="s">
        <v>460</v>
      </c>
      <c r="AA298" s="28"/>
      <c r="AB298" s="15" t="s">
        <v>385</v>
      </c>
      <c r="AC298" s="28"/>
      <c r="AD298" s="15" t="s">
        <v>486</v>
      </c>
      <c r="AE298" s="28"/>
      <c r="AF298" s="14" t="s">
        <v>416</v>
      </c>
      <c r="AG298" s="28"/>
      <c r="AH298" s="15" t="s">
        <v>289</v>
      </c>
      <c r="AI298" s="28"/>
      <c r="AJ298" s="15" t="s">
        <v>389</v>
      </c>
      <c r="AK298" s="28"/>
      <c r="AL298" s="15" t="s">
        <v>460</v>
      </c>
      <c r="AM298" s="28"/>
      <c r="AN298" s="15" t="s">
        <v>149</v>
      </c>
      <c r="AO298" s="29"/>
    </row>
    <row r="299" spans="2:41" ht="31.5" x14ac:dyDescent="0.2">
      <c r="B299" s="114" t="s">
        <v>202</v>
      </c>
      <c r="C299" s="22" t="s">
        <v>970</v>
      </c>
      <c r="D299" s="23">
        <v>2013</v>
      </c>
      <c r="E299" s="48" t="s">
        <v>469</v>
      </c>
      <c r="F299" s="50" t="str">
        <f t="shared" si="17"/>
        <v>RankingPoint ValuesN/AOption RatingsHeavyUnlimitedWeightedObjectivePoint ValueOptions-basedIndependentFlat onlyUnlimitedMeasurablePoint ValueDirect RatingFunctional</v>
      </c>
      <c r="G299" s="49">
        <f t="shared" si="16"/>
        <v>1</v>
      </c>
      <c r="H299" s="14" t="s">
        <v>118</v>
      </c>
      <c r="I299" s="28"/>
      <c r="J299" s="15" t="s">
        <v>578</v>
      </c>
      <c r="K299" s="28"/>
      <c r="L299" s="15" t="s">
        <v>96</v>
      </c>
      <c r="M299" s="28"/>
      <c r="N299" s="15" t="s">
        <v>1054</v>
      </c>
      <c r="O299" s="28"/>
      <c r="P299" s="15" t="s">
        <v>313</v>
      </c>
      <c r="Q299" s="29"/>
      <c r="R299" s="14" t="s">
        <v>416</v>
      </c>
      <c r="S299" s="28"/>
      <c r="T299" s="15" t="s">
        <v>264</v>
      </c>
      <c r="U299" s="28"/>
      <c r="V299" s="15" t="s">
        <v>384</v>
      </c>
      <c r="W299" s="28"/>
      <c r="X299" s="15" t="s">
        <v>1203</v>
      </c>
      <c r="Y299" s="28"/>
      <c r="Z299" s="15" t="s">
        <v>514</v>
      </c>
      <c r="AA299" s="28"/>
      <c r="AB299" s="15" t="s">
        <v>385</v>
      </c>
      <c r="AC299" s="28"/>
      <c r="AD299" s="15" t="s">
        <v>486</v>
      </c>
      <c r="AE299" s="28"/>
      <c r="AF299" s="14" t="s">
        <v>416</v>
      </c>
      <c r="AG299" s="28"/>
      <c r="AH299" s="15" t="s">
        <v>104</v>
      </c>
      <c r="AI299" s="28"/>
      <c r="AJ299" s="15" t="s">
        <v>1203</v>
      </c>
      <c r="AK299" s="28"/>
      <c r="AL299" s="15" t="s">
        <v>346</v>
      </c>
      <c r="AM299" s="28"/>
      <c r="AN299" s="15" t="s">
        <v>149</v>
      </c>
      <c r="AO299" s="29"/>
    </row>
    <row r="300" spans="2:41" ht="15.75" x14ac:dyDescent="0.2">
      <c r="B300" s="114" t="s">
        <v>356</v>
      </c>
      <c r="C300" s="22" t="s">
        <v>971</v>
      </c>
      <c r="D300" s="23">
        <v>1979</v>
      </c>
      <c r="E300" s="48" t="s">
        <v>470</v>
      </c>
      <c r="F300" s="50" t="str">
        <f t="shared" si="17"/>
        <v>RankingPoint ValuesN/AN/AReasonableUnlimitedEquivalentN/AN/AN/AIndependentFlat only≤ 25NominalRatioComparisonFunctional</v>
      </c>
      <c r="G300" s="49">
        <f t="shared" si="16"/>
        <v>1</v>
      </c>
      <c r="H300" s="14" t="s">
        <v>118</v>
      </c>
      <c r="I300" s="28"/>
      <c r="J300" s="15" t="s">
        <v>578</v>
      </c>
      <c r="K300" s="28"/>
      <c r="L300" s="15" t="s">
        <v>96</v>
      </c>
      <c r="M300" s="28"/>
      <c r="N300" s="15" t="s">
        <v>96</v>
      </c>
      <c r="O300" s="28"/>
      <c r="P300" s="15" t="s">
        <v>329</v>
      </c>
      <c r="Q300" s="29"/>
      <c r="R300" s="14" t="s">
        <v>416</v>
      </c>
      <c r="S300" s="28"/>
      <c r="T300" s="15" t="s">
        <v>265</v>
      </c>
      <c r="U300" s="28"/>
      <c r="V300" s="15" t="s">
        <v>96</v>
      </c>
      <c r="W300" s="28"/>
      <c r="X300" s="15" t="s">
        <v>96</v>
      </c>
      <c r="Y300" s="28"/>
      <c r="Z300" s="15" t="s">
        <v>96</v>
      </c>
      <c r="AA300" s="28"/>
      <c r="AB300" s="15" t="s">
        <v>385</v>
      </c>
      <c r="AC300" s="28"/>
      <c r="AD300" s="15" t="s">
        <v>486</v>
      </c>
      <c r="AE300" s="28"/>
      <c r="AF300" s="14" t="s">
        <v>291</v>
      </c>
      <c r="AG300" s="28"/>
      <c r="AH300" s="15" t="s">
        <v>150</v>
      </c>
      <c r="AI300" s="28"/>
      <c r="AJ300" s="15" t="s">
        <v>148</v>
      </c>
      <c r="AK300" s="28"/>
      <c r="AL300" s="15" t="s">
        <v>460</v>
      </c>
      <c r="AM300" s="28"/>
      <c r="AN300" s="15" t="s">
        <v>149</v>
      </c>
      <c r="AO300" s="29"/>
    </row>
    <row r="301" spans="2:41" ht="25.5" x14ac:dyDescent="0.2">
      <c r="B301" s="114" t="s">
        <v>73</v>
      </c>
      <c r="C301" s="22" t="s">
        <v>972</v>
      </c>
      <c r="D301" s="23">
        <v>2011</v>
      </c>
      <c r="E301" s="48" t="s">
        <v>502</v>
      </c>
      <c r="F301" s="50" t="str">
        <f t="shared" si="17"/>
        <v>RankingIntervalsOption RatingsOption RatingsHeavy≤ 25WeightedPre-determinedPoint ValueAssignmentInteractingFlat onlyUnlimitedMeasurableIntervalDirect RatingSeparation</v>
      </c>
      <c r="G301" s="49">
        <f t="shared" si="16"/>
        <v>1</v>
      </c>
      <c r="H301" s="14" t="s">
        <v>118</v>
      </c>
      <c r="I301" s="28"/>
      <c r="J301" s="15" t="s">
        <v>434</v>
      </c>
      <c r="K301" s="28"/>
      <c r="L301" s="15" t="s">
        <v>1054</v>
      </c>
      <c r="M301" s="28"/>
      <c r="N301" s="15" t="s">
        <v>1054</v>
      </c>
      <c r="O301" s="28"/>
      <c r="P301" s="15" t="s">
        <v>313</v>
      </c>
      <c r="Q301" s="29"/>
      <c r="R301" s="14" t="s">
        <v>291</v>
      </c>
      <c r="S301" s="28"/>
      <c r="T301" s="15" t="s">
        <v>264</v>
      </c>
      <c r="U301" s="28"/>
      <c r="V301" s="15" t="s">
        <v>571</v>
      </c>
      <c r="W301" s="28"/>
      <c r="X301" s="15" t="s">
        <v>1203</v>
      </c>
      <c r="Y301" s="28"/>
      <c r="Z301" s="15" t="s">
        <v>160</v>
      </c>
      <c r="AA301" s="28"/>
      <c r="AB301" s="15" t="s">
        <v>569</v>
      </c>
      <c r="AC301" s="28"/>
      <c r="AD301" s="15" t="s">
        <v>486</v>
      </c>
      <c r="AE301" s="28"/>
      <c r="AF301" s="14" t="s">
        <v>416</v>
      </c>
      <c r="AG301" s="28"/>
      <c r="AH301" s="15" t="s">
        <v>104</v>
      </c>
      <c r="AI301" s="28"/>
      <c r="AJ301" s="15" t="s">
        <v>461</v>
      </c>
      <c r="AK301" s="28"/>
      <c r="AL301" s="15" t="s">
        <v>346</v>
      </c>
      <c r="AM301" s="28"/>
      <c r="AN301" s="15" t="s">
        <v>516</v>
      </c>
      <c r="AO301" s="29"/>
    </row>
    <row r="302" spans="2:41" ht="15.75" x14ac:dyDescent="0.2">
      <c r="B302" s="114" t="s">
        <v>9</v>
      </c>
      <c r="C302" s="22" t="s">
        <v>973</v>
      </c>
      <c r="D302" s="23">
        <v>2011</v>
      </c>
      <c r="E302" s="48" t="s">
        <v>472</v>
      </c>
      <c r="F302" s="50" t="str">
        <f t="shared" si="17"/>
        <v>RankingPoint ValuesN/AN/ALightUnlimitedWeightedPre-determinedPoint ValueAssignmentIndependentFlat onlyUnlimitedMeasurablePoint ValueDirect RatingFunctional</v>
      </c>
      <c r="G302" s="49">
        <f t="shared" si="16"/>
        <v>8</v>
      </c>
      <c r="H302" s="14" t="s">
        <v>118</v>
      </c>
      <c r="I302" s="28"/>
      <c r="J302" s="15" t="s">
        <v>578</v>
      </c>
      <c r="K302" s="28"/>
      <c r="L302" s="15" t="s">
        <v>96</v>
      </c>
      <c r="M302" s="28"/>
      <c r="N302" s="15" t="s">
        <v>96</v>
      </c>
      <c r="O302" s="28"/>
      <c r="P302" s="15" t="s">
        <v>312</v>
      </c>
      <c r="Q302" s="29"/>
      <c r="R302" s="14" t="s">
        <v>416</v>
      </c>
      <c r="S302" s="28"/>
      <c r="T302" s="15" t="s">
        <v>264</v>
      </c>
      <c r="U302" s="28"/>
      <c r="V302" s="15" t="s">
        <v>571</v>
      </c>
      <c r="W302" s="28"/>
      <c r="X302" s="15" t="s">
        <v>1203</v>
      </c>
      <c r="Y302" s="28"/>
      <c r="Z302" s="15" t="s">
        <v>160</v>
      </c>
      <c r="AA302" s="28"/>
      <c r="AB302" s="15" t="s">
        <v>385</v>
      </c>
      <c r="AC302" s="28"/>
      <c r="AD302" s="15" t="s">
        <v>486</v>
      </c>
      <c r="AE302" s="28"/>
      <c r="AF302" s="14" t="s">
        <v>416</v>
      </c>
      <c r="AG302" s="28"/>
      <c r="AH302" s="15" t="s">
        <v>104</v>
      </c>
      <c r="AI302" s="28"/>
      <c r="AJ302" s="15" t="s">
        <v>1203</v>
      </c>
      <c r="AK302" s="28"/>
      <c r="AL302" s="15" t="s">
        <v>346</v>
      </c>
      <c r="AM302" s="28"/>
      <c r="AN302" s="15" t="s">
        <v>149</v>
      </c>
      <c r="AO302" s="29"/>
    </row>
    <row r="303" spans="2:41" ht="15.75" x14ac:dyDescent="0.2">
      <c r="B303" s="114" t="s">
        <v>475</v>
      </c>
      <c r="C303" s="22" t="s">
        <v>974</v>
      </c>
      <c r="D303" s="23">
        <v>1996</v>
      </c>
      <c r="E303" s="48" t="s">
        <v>476</v>
      </c>
      <c r="F303" s="50" t="str">
        <f t="shared" si="17"/>
        <v>RankingPoint ValuesBothN/AReasonableUnlimitedWeightedSubjectiveDistributionAssignmentIndependentFlat onlyUnlimitedMeasurableDistributionDirect RatingFunctional</v>
      </c>
      <c r="G303" s="49">
        <f t="shared" si="16"/>
        <v>3</v>
      </c>
      <c r="H303" s="14" t="s">
        <v>118</v>
      </c>
      <c r="I303" s="28"/>
      <c r="J303" s="15" t="s">
        <v>578</v>
      </c>
      <c r="K303" s="28"/>
      <c r="L303" s="15" t="s">
        <v>294</v>
      </c>
      <c r="M303" s="28"/>
      <c r="N303" s="15" t="s">
        <v>96</v>
      </c>
      <c r="O303" s="28"/>
      <c r="P303" s="15" t="s">
        <v>329</v>
      </c>
      <c r="Q303" s="29"/>
      <c r="R303" s="14" t="s">
        <v>416</v>
      </c>
      <c r="S303" s="28"/>
      <c r="T303" s="15" t="s">
        <v>264</v>
      </c>
      <c r="U303" s="28"/>
      <c r="V303" s="15" t="s">
        <v>383</v>
      </c>
      <c r="W303" s="28"/>
      <c r="X303" s="15" t="s">
        <v>462</v>
      </c>
      <c r="Y303" s="28"/>
      <c r="Z303" s="15" t="s">
        <v>160</v>
      </c>
      <c r="AA303" s="28"/>
      <c r="AB303" s="15" t="s">
        <v>385</v>
      </c>
      <c r="AC303" s="28"/>
      <c r="AD303" s="15" t="s">
        <v>486</v>
      </c>
      <c r="AE303" s="28"/>
      <c r="AF303" s="14" t="s">
        <v>416</v>
      </c>
      <c r="AG303" s="28"/>
      <c r="AH303" s="15" t="s">
        <v>104</v>
      </c>
      <c r="AI303" s="28"/>
      <c r="AJ303" s="15" t="s">
        <v>462</v>
      </c>
      <c r="AK303" s="28"/>
      <c r="AL303" s="15" t="s">
        <v>346</v>
      </c>
      <c r="AM303" s="28"/>
      <c r="AN303" s="15" t="s">
        <v>149</v>
      </c>
      <c r="AO303" s="29"/>
    </row>
    <row r="304" spans="2:41" ht="15.75" x14ac:dyDescent="0.2">
      <c r="B304" s="114" t="s">
        <v>8</v>
      </c>
      <c r="C304" s="22" t="s">
        <v>976</v>
      </c>
      <c r="D304" s="23">
        <v>1954</v>
      </c>
      <c r="E304" s="48" t="s">
        <v>471</v>
      </c>
      <c r="F304" s="50" t="str">
        <f t="shared" si="17"/>
        <v>RankingPoint ValuesN/AN/ALightUnlimitedWeightedPre-determinedPoint ValueAssignmentIndependentFlat onlyUnlimitedMeasurablePoint ValueDirect RatingFunctional</v>
      </c>
      <c r="G304" s="49">
        <f t="shared" si="16"/>
        <v>8</v>
      </c>
      <c r="H304" s="14" t="s">
        <v>118</v>
      </c>
      <c r="I304" s="28"/>
      <c r="J304" s="15" t="s">
        <v>578</v>
      </c>
      <c r="K304" s="28"/>
      <c r="L304" s="15" t="s">
        <v>96</v>
      </c>
      <c r="M304" s="28"/>
      <c r="N304" s="15" t="s">
        <v>96</v>
      </c>
      <c r="O304" s="28"/>
      <c r="P304" s="15" t="s">
        <v>312</v>
      </c>
      <c r="Q304" s="29"/>
      <c r="R304" s="14" t="s">
        <v>416</v>
      </c>
      <c r="S304" s="28"/>
      <c r="T304" s="15" t="s">
        <v>264</v>
      </c>
      <c r="U304" s="28"/>
      <c r="V304" s="15" t="s">
        <v>571</v>
      </c>
      <c r="W304" s="28"/>
      <c r="X304" s="15" t="s">
        <v>1203</v>
      </c>
      <c r="Y304" s="28"/>
      <c r="Z304" s="15" t="s">
        <v>160</v>
      </c>
      <c r="AA304" s="28"/>
      <c r="AB304" s="15" t="s">
        <v>385</v>
      </c>
      <c r="AC304" s="28"/>
      <c r="AD304" s="15" t="s">
        <v>486</v>
      </c>
      <c r="AE304" s="28"/>
      <c r="AF304" s="14" t="s">
        <v>416</v>
      </c>
      <c r="AG304" s="28"/>
      <c r="AH304" s="15" t="s">
        <v>104</v>
      </c>
      <c r="AI304" s="28"/>
      <c r="AJ304" s="15" t="s">
        <v>1203</v>
      </c>
      <c r="AK304" s="28"/>
      <c r="AL304" s="15" t="s">
        <v>346</v>
      </c>
      <c r="AM304" s="28"/>
      <c r="AN304" s="15" t="s">
        <v>149</v>
      </c>
      <c r="AO304" s="29"/>
    </row>
    <row r="305" spans="2:41" ht="15.75" x14ac:dyDescent="0.2">
      <c r="B305" s="114" t="s">
        <v>93</v>
      </c>
      <c r="C305" s="22" t="s">
        <v>977</v>
      </c>
      <c r="D305" s="23">
        <v>1996</v>
      </c>
      <c r="E305" s="48" t="s">
        <v>474</v>
      </c>
      <c r="F305" s="50" t="str">
        <f t="shared" si="17"/>
        <v>RankingPoint ValuesBothN/AReasonableUnlimitedWeightedSubjectiveDistributionAssignmentIndependentFlat onlyUnlimitedMeasurableDistributionDirect RatingFunctional</v>
      </c>
      <c r="G305" s="49">
        <f t="shared" si="16"/>
        <v>3</v>
      </c>
      <c r="H305" s="14" t="s">
        <v>118</v>
      </c>
      <c r="I305" s="28"/>
      <c r="J305" s="15" t="s">
        <v>578</v>
      </c>
      <c r="K305" s="28"/>
      <c r="L305" s="15" t="s">
        <v>294</v>
      </c>
      <c r="M305" s="28"/>
      <c r="N305" s="15" t="s">
        <v>96</v>
      </c>
      <c r="O305" s="28"/>
      <c r="P305" s="15" t="s">
        <v>329</v>
      </c>
      <c r="Q305" s="29"/>
      <c r="R305" s="14" t="s">
        <v>416</v>
      </c>
      <c r="S305" s="28"/>
      <c r="T305" s="15" t="s">
        <v>264</v>
      </c>
      <c r="U305" s="28"/>
      <c r="V305" s="15" t="s">
        <v>383</v>
      </c>
      <c r="W305" s="28"/>
      <c r="X305" s="15" t="s">
        <v>462</v>
      </c>
      <c r="Y305" s="28"/>
      <c r="Z305" s="15" t="s">
        <v>160</v>
      </c>
      <c r="AA305" s="28"/>
      <c r="AB305" s="15" t="s">
        <v>385</v>
      </c>
      <c r="AC305" s="28"/>
      <c r="AD305" s="15" t="s">
        <v>486</v>
      </c>
      <c r="AE305" s="28"/>
      <c r="AF305" s="14" t="s">
        <v>416</v>
      </c>
      <c r="AG305" s="28"/>
      <c r="AH305" s="15" t="s">
        <v>104</v>
      </c>
      <c r="AI305" s="28"/>
      <c r="AJ305" s="15" t="s">
        <v>462</v>
      </c>
      <c r="AK305" s="28"/>
      <c r="AL305" s="15" t="s">
        <v>346</v>
      </c>
      <c r="AM305" s="28"/>
      <c r="AN305" s="15" t="s">
        <v>149</v>
      </c>
      <c r="AO305" s="29"/>
    </row>
    <row r="306" spans="2:41" ht="25.5" x14ac:dyDescent="0.2">
      <c r="B306" s="114" t="s">
        <v>477</v>
      </c>
      <c r="C306" s="22" t="s">
        <v>978</v>
      </c>
      <c r="D306" s="23">
        <v>2019</v>
      </c>
      <c r="E306" s="48" t="s">
        <v>605</v>
      </c>
      <c r="F306" s="50" t="str">
        <f t="shared" si="17"/>
        <v>RankingPoint ValuesBothN/AReasonable≤ 25WeightedSubjectiveRatioComparisonIndependentHierarchical≤ 25NominalRatioComparisonProgramming</v>
      </c>
      <c r="G306" s="49">
        <f t="shared" si="16"/>
        <v>1</v>
      </c>
      <c r="H306" s="14" t="s">
        <v>118</v>
      </c>
      <c r="I306" s="28"/>
      <c r="J306" s="15" t="s">
        <v>578</v>
      </c>
      <c r="K306" s="28"/>
      <c r="L306" s="15" t="s">
        <v>294</v>
      </c>
      <c r="M306" s="28"/>
      <c r="N306" s="15" t="s">
        <v>96</v>
      </c>
      <c r="O306" s="28"/>
      <c r="P306" s="15" t="s">
        <v>329</v>
      </c>
      <c r="Q306" s="29"/>
      <c r="R306" s="14" t="s">
        <v>291</v>
      </c>
      <c r="S306" s="28"/>
      <c r="T306" s="15" t="s">
        <v>264</v>
      </c>
      <c r="U306" s="28"/>
      <c r="V306" s="15" t="s">
        <v>383</v>
      </c>
      <c r="W306" s="28"/>
      <c r="X306" s="15" t="s">
        <v>148</v>
      </c>
      <c r="Y306" s="28"/>
      <c r="Z306" s="15" t="s">
        <v>460</v>
      </c>
      <c r="AA306" s="28"/>
      <c r="AB306" s="15" t="s">
        <v>385</v>
      </c>
      <c r="AC306" s="28"/>
      <c r="AD306" s="15" t="s">
        <v>568</v>
      </c>
      <c r="AE306" s="28"/>
      <c r="AF306" s="14" t="s">
        <v>291</v>
      </c>
      <c r="AG306" s="28"/>
      <c r="AH306" s="15" t="s">
        <v>150</v>
      </c>
      <c r="AI306" s="28"/>
      <c r="AJ306" s="15" t="s">
        <v>148</v>
      </c>
      <c r="AK306" s="28"/>
      <c r="AL306" s="15" t="s">
        <v>460</v>
      </c>
      <c r="AM306" s="28"/>
      <c r="AN306" s="15" t="s">
        <v>515</v>
      </c>
      <c r="AO306" s="29"/>
    </row>
    <row r="307" spans="2:41" ht="25.5" x14ac:dyDescent="0.2">
      <c r="B307" s="114" t="s">
        <v>52</v>
      </c>
      <c r="C307" s="22" t="s">
        <v>747</v>
      </c>
      <c r="D307" s="23">
        <v>1979</v>
      </c>
      <c r="E307" s="48" t="s">
        <v>478</v>
      </c>
      <c r="F307" s="50" t="str">
        <f t="shared" si="17"/>
        <v>RankingOrderN/AN/ALight≤ 25EquivalentN/AN/AN/AIndependentFlat onlyUnlimitedAbstractOrderComparisonProgramming</v>
      </c>
      <c r="G307" s="49">
        <f t="shared" si="16"/>
        <v>1</v>
      </c>
      <c r="H307" s="14" t="s">
        <v>118</v>
      </c>
      <c r="I307" s="28"/>
      <c r="J307" s="15" t="s">
        <v>389</v>
      </c>
      <c r="K307" s="28"/>
      <c r="L307" s="15" t="s">
        <v>96</v>
      </c>
      <c r="M307" s="28"/>
      <c r="N307" s="15" t="s">
        <v>96</v>
      </c>
      <c r="O307" s="28"/>
      <c r="P307" s="15" t="s">
        <v>312</v>
      </c>
      <c r="Q307" s="29"/>
      <c r="R307" s="14" t="s">
        <v>291</v>
      </c>
      <c r="S307" s="28"/>
      <c r="T307" s="15" t="s">
        <v>265</v>
      </c>
      <c r="U307" s="28"/>
      <c r="V307" s="15" t="s">
        <v>96</v>
      </c>
      <c r="W307" s="28"/>
      <c r="X307" s="15" t="s">
        <v>96</v>
      </c>
      <c r="Y307" s="28"/>
      <c r="Z307" s="15" t="s">
        <v>96</v>
      </c>
      <c r="AA307" s="28"/>
      <c r="AB307" s="15" t="s">
        <v>385</v>
      </c>
      <c r="AC307" s="28"/>
      <c r="AD307" s="15" t="s">
        <v>486</v>
      </c>
      <c r="AE307" s="28"/>
      <c r="AF307" s="14" t="s">
        <v>416</v>
      </c>
      <c r="AG307" s="28"/>
      <c r="AH307" s="15" t="s">
        <v>576</v>
      </c>
      <c r="AI307" s="28"/>
      <c r="AJ307" s="15" t="s">
        <v>389</v>
      </c>
      <c r="AK307" s="28"/>
      <c r="AL307" s="15" t="s">
        <v>460</v>
      </c>
      <c r="AM307" s="28"/>
      <c r="AN307" s="15" t="s">
        <v>515</v>
      </c>
      <c r="AO307" s="29"/>
    </row>
    <row r="308" spans="2:41" ht="25.5" x14ac:dyDescent="0.2">
      <c r="B308" s="114" t="s">
        <v>174</v>
      </c>
      <c r="C308" s="22" t="s">
        <v>747</v>
      </c>
      <c r="D308" s="23">
        <v>2001</v>
      </c>
      <c r="E308" s="48" t="s">
        <v>479</v>
      </c>
      <c r="F308" s="50" t="str">
        <f t="shared" si="17"/>
        <v>RankingOrderN/AN/AReasonable≤ 25EquivalentN/AN/AN/AIndependentFlat onlyUnlimitedAbstractOrderReferenceProgramming</v>
      </c>
      <c r="G308" s="49">
        <f t="shared" si="16"/>
        <v>1</v>
      </c>
      <c r="H308" s="14" t="s">
        <v>118</v>
      </c>
      <c r="I308" s="28"/>
      <c r="J308" s="15" t="s">
        <v>389</v>
      </c>
      <c r="K308" s="28"/>
      <c r="L308" s="15" t="s">
        <v>96</v>
      </c>
      <c r="M308" s="28"/>
      <c r="N308" s="15" t="s">
        <v>96</v>
      </c>
      <c r="O308" s="28"/>
      <c r="P308" s="15" t="s">
        <v>329</v>
      </c>
      <c r="Q308" s="29"/>
      <c r="R308" s="14" t="s">
        <v>291</v>
      </c>
      <c r="S308" s="28"/>
      <c r="T308" s="15" t="s">
        <v>265</v>
      </c>
      <c r="U308" s="28"/>
      <c r="V308" s="15" t="s">
        <v>96</v>
      </c>
      <c r="W308" s="28"/>
      <c r="X308" s="15" t="s">
        <v>96</v>
      </c>
      <c r="Y308" s="28"/>
      <c r="Z308" s="15" t="s">
        <v>96</v>
      </c>
      <c r="AA308" s="28"/>
      <c r="AB308" s="15" t="s">
        <v>385</v>
      </c>
      <c r="AC308" s="28"/>
      <c r="AD308" s="15" t="s">
        <v>486</v>
      </c>
      <c r="AE308" s="28"/>
      <c r="AF308" s="14" t="s">
        <v>416</v>
      </c>
      <c r="AG308" s="28"/>
      <c r="AH308" s="15" t="s">
        <v>576</v>
      </c>
      <c r="AI308" s="28"/>
      <c r="AJ308" s="15" t="s">
        <v>389</v>
      </c>
      <c r="AK308" s="28"/>
      <c r="AL308" s="15" t="s">
        <v>161</v>
      </c>
      <c r="AM308" s="28"/>
      <c r="AN308" s="15" t="s">
        <v>515</v>
      </c>
      <c r="AO308" s="29"/>
    </row>
    <row r="309" spans="2:41" ht="26.25" thickBot="1" x14ac:dyDescent="0.25">
      <c r="B309" s="115" t="s">
        <v>447</v>
      </c>
      <c r="C309" s="116" t="s">
        <v>722</v>
      </c>
      <c r="D309" s="117">
        <v>2019</v>
      </c>
      <c r="E309" s="118" t="s">
        <v>503</v>
      </c>
      <c r="F309" s="119" t="str">
        <f t="shared" si="17"/>
        <v>RankingDistributionPreference ModelN/AHeavy≤ 25EquivalentN/AN/AN/AIndependentFlat onlyUnlimitedAnyOrderReferenceFunctional</v>
      </c>
      <c r="G309" s="120">
        <f t="shared" si="16"/>
        <v>1</v>
      </c>
      <c r="H309" s="121" t="s">
        <v>118</v>
      </c>
      <c r="I309" s="122"/>
      <c r="J309" s="123" t="s">
        <v>462</v>
      </c>
      <c r="K309" s="122"/>
      <c r="L309" s="123" t="s">
        <v>424</v>
      </c>
      <c r="M309" s="122"/>
      <c r="N309" s="123" t="s">
        <v>96</v>
      </c>
      <c r="O309" s="122"/>
      <c r="P309" s="123" t="s">
        <v>313</v>
      </c>
      <c r="Q309" s="124"/>
      <c r="R309" s="121" t="s">
        <v>291</v>
      </c>
      <c r="S309" s="122"/>
      <c r="T309" s="123" t="s">
        <v>265</v>
      </c>
      <c r="U309" s="122"/>
      <c r="V309" s="123" t="s">
        <v>96</v>
      </c>
      <c r="W309" s="122"/>
      <c r="X309" s="123" t="s">
        <v>96</v>
      </c>
      <c r="Y309" s="122"/>
      <c r="Z309" s="123" t="s">
        <v>96</v>
      </c>
      <c r="AA309" s="122"/>
      <c r="AB309" s="123" t="s">
        <v>385</v>
      </c>
      <c r="AC309" s="122"/>
      <c r="AD309" s="123" t="s">
        <v>486</v>
      </c>
      <c r="AE309" s="122"/>
      <c r="AF309" s="121" t="s">
        <v>416</v>
      </c>
      <c r="AG309" s="122"/>
      <c r="AH309" s="123" t="s">
        <v>289</v>
      </c>
      <c r="AI309" s="122"/>
      <c r="AJ309" s="123" t="s">
        <v>389</v>
      </c>
      <c r="AK309" s="122"/>
      <c r="AL309" s="123" t="s">
        <v>161</v>
      </c>
      <c r="AM309" s="122"/>
      <c r="AN309" s="123" t="s">
        <v>149</v>
      </c>
      <c r="AO309" s="124"/>
    </row>
    <row r="310" spans="2:41" ht="3.75" customHeight="1" x14ac:dyDescent="0.2">
      <c r="B310"/>
    </row>
    <row r="312" spans="2:41" ht="15.75" x14ac:dyDescent="0.2">
      <c r="B312" s="16"/>
    </row>
    <row r="313" spans="2:41" x14ac:dyDescent="0.2">
      <c r="B313"/>
    </row>
    <row r="314" spans="2:41" x14ac:dyDescent="0.2">
      <c r="B314"/>
      <c r="P314" s="52"/>
    </row>
    <row r="315" spans="2:41" x14ac:dyDescent="0.2">
      <c r="B315"/>
    </row>
    <row r="316" spans="2:41" x14ac:dyDescent="0.2">
      <c r="B316"/>
    </row>
    <row r="317" spans="2:41" x14ac:dyDescent="0.2">
      <c r="B317"/>
    </row>
    <row r="318" spans="2:41" x14ac:dyDescent="0.2">
      <c r="B318"/>
    </row>
  </sheetData>
  <autoFilter ref="B9:AN309" xr:uid="{6718A9F7-31F3-47AF-8B35-D50043079E39}">
    <sortState xmlns:xlrd2="http://schemas.microsoft.com/office/spreadsheetml/2017/richdata2" ref="B11:AN309">
      <sortCondition ref="B9:B309"/>
    </sortState>
  </autoFilter>
  <mergeCells count="10">
    <mergeCell ref="AF8:AO8"/>
    <mergeCell ref="G8:G9"/>
    <mergeCell ref="F8:F9"/>
    <mergeCell ref="R8:AE8"/>
    <mergeCell ref="H8:Q8"/>
    <mergeCell ref="E8:E9"/>
    <mergeCell ref="D8:D9"/>
    <mergeCell ref="C8:C9"/>
    <mergeCell ref="B8:B9"/>
    <mergeCell ref="B2:G7"/>
  </mergeCells>
  <phoneticPr fontId="15" type="noConversion"/>
  <dataValidations count="19">
    <dataValidation type="list" allowBlank="1" showInputMessage="1" showErrorMessage="1" sqref="AF10:AF309" xr:uid="{5290FDFD-CF77-4CD3-8911-D770B6CB654F}">
      <formula1>$AF$2:$AF$4</formula1>
    </dataValidation>
    <dataValidation type="list" allowBlank="1" showInputMessage="1" showErrorMessage="1" sqref="AB10:AB309" xr:uid="{7BFF6DFD-B333-4807-ABEF-E034C7A60870}">
      <formula1>$AB$2:$AB$4</formula1>
    </dataValidation>
    <dataValidation type="list" allowBlank="1" showInputMessage="1" showErrorMessage="1" sqref="AB10:AB309 T10:T309" xr:uid="{192BB659-A24D-4B6A-B125-4B0E31207B67}">
      <formula1>$T$2:$T$4</formula1>
    </dataValidation>
    <dataValidation type="list" allowBlank="1" showInputMessage="1" showErrorMessage="1" sqref="AB10:AB309 N10:N309 T10:T309" xr:uid="{4D35B4DB-1238-42E1-93FE-3E0A49AD312D}">
      <formula1>$N$2:$N$5</formula1>
    </dataValidation>
    <dataValidation type="list" allowBlank="1" showInputMessage="1" showErrorMessage="1" sqref="J10:J309" xr:uid="{4511BC40-C9EC-498A-8C6D-8A10F9EDECDE}">
      <formula1>$J$2:$J$7</formula1>
    </dataValidation>
    <dataValidation type="list" allowBlank="1" showInputMessage="1" showErrorMessage="1" sqref="AD10:AD309" xr:uid="{CAD2C19F-EC80-4136-9C8B-6DFB1B578E37}">
      <formula1>$AD$2:$AD$4</formula1>
    </dataValidation>
    <dataValidation type="list" allowBlank="1" showInputMessage="1" showErrorMessage="1" sqref="X10:X309" xr:uid="{D7491D5D-04B7-44A2-A4C7-73537C874B8D}">
      <formula1>$X$2:$X$7</formula1>
    </dataValidation>
    <dataValidation type="list" allowBlank="1" showInputMessage="1" showErrorMessage="1" sqref="AJ10:AJ309" xr:uid="{14F150C2-8D10-4AD1-BF2A-93ED02F53F9F}">
      <formula1>$AJ$2:$AJ$7</formula1>
    </dataValidation>
    <dataValidation type="list" allowBlank="1" showInputMessage="1" showErrorMessage="1" sqref="N10:N309" xr:uid="{DD59F865-8AA4-4F86-995F-3C1B73BF6D85}">
      <formula1>#REF!</formula1>
    </dataValidation>
    <dataValidation type="list" allowBlank="1" showInputMessage="1" showErrorMessage="1" sqref="P10:P309" xr:uid="{B9F4C339-2EF4-4E91-9F06-89BD9D5FFD65}">
      <formula1>$P$2:$P$4</formula1>
    </dataValidation>
    <dataValidation type="list" allowBlank="1" showInputMessage="1" showErrorMessage="1" sqref="P10:P309 N10:N309 V10:V309" xr:uid="{13F453E3-0242-48DC-80F7-E08807A3AA17}">
      <formula1>$V$2:$V$5</formula1>
    </dataValidation>
    <dataValidation type="list" allowBlank="1" showInputMessage="1" showErrorMessage="1" sqref="AL10:AL309" xr:uid="{3BD79128-D028-410F-B939-421B59919BBF}">
      <formula1>$AL$2:$AL$7</formula1>
    </dataValidation>
    <dataValidation type="list" allowBlank="1" showInputMessage="1" showErrorMessage="1" sqref="AL10:AL309" xr:uid="{9CFF6774-FB88-4A32-B7D5-40757E81F0A6}">
      <formula1>$AL$2:$AL$6</formula1>
    </dataValidation>
    <dataValidation type="list" allowBlank="1" showInputMessage="1" showErrorMessage="1" sqref="H10:H309" xr:uid="{21C9E1EB-3EFB-4BF8-9ECF-4F41CC61DC35}">
      <formula1>$H$2:$H$4</formula1>
    </dataValidation>
    <dataValidation type="list" allowBlank="1" showInputMessage="1" showErrorMessage="1" sqref="L10:L309" xr:uid="{7F8EB480-AAC4-4DA6-B865-ED42A069F63E}">
      <formula1>$L$2:$L$7</formula1>
    </dataValidation>
    <dataValidation type="list" allowBlank="1" showInputMessage="1" showErrorMessage="1" sqref="AB10:AB309 R10:R309 T10:T309" xr:uid="{5712F417-F521-42E2-A36F-69C4E665D196}">
      <formula1>$R$2:$R$4</formula1>
    </dataValidation>
    <dataValidation type="list" allowBlank="1" showInputMessage="1" showErrorMessage="1" sqref="AH10:AH309" xr:uid="{FF9145E7-55EB-430E-848D-72762BE95C5E}">
      <formula1>$AH$2:$AH$5</formula1>
    </dataValidation>
    <dataValidation type="list" allowBlank="1" showInputMessage="1" showErrorMessage="1" sqref="Z10:Z309" xr:uid="{675A0B23-8600-4260-A706-754E31A62295}">
      <formula1>$Z$2:$Z$7</formula1>
    </dataValidation>
    <dataValidation type="list" allowBlank="1" showInputMessage="1" showErrorMessage="1" sqref="AN10:AO309" xr:uid="{B965948F-9706-4BE3-92F4-76A5D3A04771}">
      <formula1>$AN$2:$AN$5</formula1>
    </dataValidation>
  </dataValidations>
  <printOptions horizontalCentered="1" verticalCentered="1"/>
  <pageMargins left="0.11811023622047245" right="0.11811023622047245" top="0.15748031496062992" bottom="0.15748031496062992" header="0" footer="0"/>
  <pageSetup paperSize="66" scale="2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BEEA-9320-4C08-AB58-2CAA13B9288A}">
  <sheetPr codeName="Sheet2">
    <tabColor rgb="FFCCFFFF"/>
    <pageSetUpPr fitToPage="1"/>
  </sheetPr>
  <dimension ref="B1:K94"/>
  <sheetViews>
    <sheetView showGridLines="0" zoomScale="80" zoomScaleNormal="80" zoomScaleSheetLayoutView="20" workbookViewId="0">
      <pane ySplit="4" topLeftCell="A5" activePane="bottomLeft" state="frozen"/>
      <selection pane="bottomLeft"/>
    </sheetView>
  </sheetViews>
  <sheetFormatPr defaultColWidth="9" defaultRowHeight="15" x14ac:dyDescent="0.2"/>
  <cols>
    <col min="1" max="1" width="0.625" style="26" customWidth="1"/>
    <col min="2" max="2" width="11.375" style="26" customWidth="1"/>
    <col min="3" max="3" width="5" style="26" customWidth="1"/>
    <col min="4" max="4" width="17.125" style="26" bestFit="1" customWidth="1"/>
    <col min="5" max="5" width="28.125" style="26" customWidth="1"/>
    <col min="6" max="6" width="33" style="26" customWidth="1"/>
    <col min="7" max="7" width="16.25" style="26" bestFit="1" customWidth="1"/>
    <col min="8" max="8" width="51.25" style="26" customWidth="1"/>
    <col min="9" max="9" width="50.375" style="26" customWidth="1"/>
    <col min="10" max="10" width="40.75" style="26" customWidth="1"/>
    <col min="11" max="11" width="50" style="26" customWidth="1"/>
    <col min="12" max="12" width="0.625" style="26" customWidth="1"/>
    <col min="13" max="16384" width="9" style="26"/>
  </cols>
  <sheetData>
    <row r="1" spans="2:11" ht="6.75" customHeight="1" thickBot="1" x14ac:dyDescent="0.25"/>
    <row r="2" spans="2:11" ht="32.25" thickBot="1" x14ac:dyDescent="0.25">
      <c r="B2" s="193" t="s">
        <v>1370</v>
      </c>
      <c r="C2" s="194"/>
      <c r="D2" s="194"/>
      <c r="E2" s="194"/>
      <c r="F2" s="195"/>
    </row>
    <row r="3" spans="2:11" ht="7.5" customHeight="1" thickBot="1" x14ac:dyDescent="0.25"/>
    <row r="4" spans="2:11" ht="15.75" thickBot="1" x14ac:dyDescent="0.25">
      <c r="B4" s="54" t="s">
        <v>1027</v>
      </c>
      <c r="C4" s="55" t="s">
        <v>1026</v>
      </c>
      <c r="D4" s="55" t="s">
        <v>1025</v>
      </c>
      <c r="E4" s="55" t="s">
        <v>1024</v>
      </c>
      <c r="F4" s="55" t="s">
        <v>1022</v>
      </c>
      <c r="G4" s="55" t="s">
        <v>1031</v>
      </c>
      <c r="H4" s="55" t="s">
        <v>1102</v>
      </c>
      <c r="I4" s="55" t="s">
        <v>1023</v>
      </c>
      <c r="J4" s="93" t="s">
        <v>1042</v>
      </c>
      <c r="K4" s="56" t="s">
        <v>1022</v>
      </c>
    </row>
    <row r="5" spans="2:11" ht="102" x14ac:dyDescent="0.2">
      <c r="B5" s="196" t="s">
        <v>286</v>
      </c>
      <c r="C5" s="189">
        <v>1.1000000000000001</v>
      </c>
      <c r="D5" s="190" t="s">
        <v>1021</v>
      </c>
      <c r="E5" s="181" t="s">
        <v>1256</v>
      </c>
      <c r="F5" s="181" t="s">
        <v>1030</v>
      </c>
      <c r="G5" s="57" t="s">
        <v>118</v>
      </c>
      <c r="H5" s="58" t="s">
        <v>1124</v>
      </c>
      <c r="I5" s="58" t="s">
        <v>1101</v>
      </c>
      <c r="J5" s="94" t="s">
        <v>1339</v>
      </c>
      <c r="K5" s="59" t="s">
        <v>1032</v>
      </c>
    </row>
    <row r="6" spans="2:11" ht="38.25" x14ac:dyDescent="0.2">
      <c r="B6" s="197"/>
      <c r="C6" s="184"/>
      <c r="D6" s="187"/>
      <c r="E6" s="179"/>
      <c r="F6" s="179"/>
      <c r="G6" s="60" t="s">
        <v>1028</v>
      </c>
      <c r="H6" s="61" t="s">
        <v>1258</v>
      </c>
      <c r="I6" s="61" t="s">
        <v>1034</v>
      </c>
      <c r="J6" s="95" t="s">
        <v>1340</v>
      </c>
      <c r="K6" s="62" t="s">
        <v>1033</v>
      </c>
    </row>
    <row r="7" spans="2:11" ht="102" x14ac:dyDescent="0.2">
      <c r="B7" s="197"/>
      <c r="C7" s="185"/>
      <c r="D7" s="188"/>
      <c r="E7" s="180"/>
      <c r="F7" s="180"/>
      <c r="G7" s="63" t="s">
        <v>1029</v>
      </c>
      <c r="H7" s="64" t="s">
        <v>1257</v>
      </c>
      <c r="I7" s="64" t="s">
        <v>1035</v>
      </c>
      <c r="J7" s="96" t="s">
        <v>1338</v>
      </c>
      <c r="K7" s="65" t="s">
        <v>1347</v>
      </c>
    </row>
    <row r="8" spans="2:11" ht="25.5" x14ac:dyDescent="0.2">
      <c r="B8" s="197"/>
      <c r="C8" s="183">
        <v>1.2</v>
      </c>
      <c r="D8" s="186" t="s">
        <v>640</v>
      </c>
      <c r="E8" s="178" t="s">
        <v>1255</v>
      </c>
      <c r="F8" s="178" t="s">
        <v>1051</v>
      </c>
      <c r="G8" s="66" t="s">
        <v>578</v>
      </c>
      <c r="H8" s="67" t="s">
        <v>1103</v>
      </c>
      <c r="I8" s="67" t="s">
        <v>1036</v>
      </c>
      <c r="J8" s="97" t="s">
        <v>1045</v>
      </c>
      <c r="K8" s="68" t="s">
        <v>1039</v>
      </c>
    </row>
    <row r="9" spans="2:11" ht="127.5" x14ac:dyDescent="0.2">
      <c r="B9" s="197"/>
      <c r="C9" s="184"/>
      <c r="D9" s="187"/>
      <c r="E9" s="179"/>
      <c r="F9" s="179"/>
      <c r="G9" s="69" t="s">
        <v>462</v>
      </c>
      <c r="H9" s="61" t="s">
        <v>1104</v>
      </c>
      <c r="I9" s="61" t="s">
        <v>1038</v>
      </c>
      <c r="J9" s="95" t="s">
        <v>1337</v>
      </c>
      <c r="K9" s="62" t="s">
        <v>1037</v>
      </c>
    </row>
    <row r="10" spans="2:11" ht="127.5" x14ac:dyDescent="0.2">
      <c r="B10" s="197"/>
      <c r="C10" s="184"/>
      <c r="D10" s="187"/>
      <c r="E10" s="179"/>
      <c r="F10" s="179"/>
      <c r="G10" s="69" t="s">
        <v>434</v>
      </c>
      <c r="H10" s="61" t="s">
        <v>1105</v>
      </c>
      <c r="I10" s="61" t="s">
        <v>1040</v>
      </c>
      <c r="J10" s="98" t="s">
        <v>1335</v>
      </c>
      <c r="K10" s="62" t="s">
        <v>1041</v>
      </c>
    </row>
    <row r="11" spans="2:11" ht="153" x14ac:dyDescent="0.2">
      <c r="B11" s="197"/>
      <c r="C11" s="184"/>
      <c r="D11" s="187"/>
      <c r="E11" s="179"/>
      <c r="F11" s="179"/>
      <c r="G11" s="69" t="s">
        <v>389</v>
      </c>
      <c r="H11" s="61" t="s">
        <v>1106</v>
      </c>
      <c r="I11" s="61" t="s">
        <v>1043</v>
      </c>
      <c r="J11" s="98" t="s">
        <v>1336</v>
      </c>
      <c r="K11" s="62" t="s">
        <v>1262</v>
      </c>
    </row>
    <row r="12" spans="2:11" ht="63.75" x14ac:dyDescent="0.2">
      <c r="B12" s="197"/>
      <c r="C12" s="184"/>
      <c r="D12" s="187"/>
      <c r="E12" s="179"/>
      <c r="F12" s="179"/>
      <c r="G12" s="69" t="s">
        <v>162</v>
      </c>
      <c r="H12" s="61" t="s">
        <v>1107</v>
      </c>
      <c r="I12" s="61" t="s">
        <v>1044</v>
      </c>
      <c r="J12" s="95" t="s">
        <v>1046</v>
      </c>
      <c r="K12" s="62" t="s">
        <v>1047</v>
      </c>
    </row>
    <row r="13" spans="2:11" ht="127.5" x14ac:dyDescent="0.2">
      <c r="B13" s="197"/>
      <c r="C13" s="185"/>
      <c r="D13" s="188"/>
      <c r="E13" s="180"/>
      <c r="F13" s="180"/>
      <c r="G13" s="70" t="s">
        <v>57</v>
      </c>
      <c r="H13" s="64" t="s">
        <v>1048</v>
      </c>
      <c r="I13" s="64" t="s">
        <v>1050</v>
      </c>
      <c r="J13" s="99" t="s">
        <v>1341</v>
      </c>
      <c r="K13" s="65" t="s">
        <v>96</v>
      </c>
    </row>
    <row r="14" spans="2:11" ht="93.75" customHeight="1" x14ac:dyDescent="0.2">
      <c r="B14" s="197"/>
      <c r="C14" s="183">
        <v>1.3</v>
      </c>
      <c r="D14" s="186" t="s">
        <v>645</v>
      </c>
      <c r="E14" s="178" t="s">
        <v>1253</v>
      </c>
      <c r="F14" s="178" t="s">
        <v>1052</v>
      </c>
      <c r="G14" s="71" t="s">
        <v>1054</v>
      </c>
      <c r="H14" s="67" t="s">
        <v>1053</v>
      </c>
      <c r="I14" s="67" t="s">
        <v>1263</v>
      </c>
      <c r="J14" s="100" t="s">
        <v>1058</v>
      </c>
      <c r="K14" s="68" t="s">
        <v>1217</v>
      </c>
    </row>
    <row r="15" spans="2:11" ht="89.25" x14ac:dyDescent="0.2">
      <c r="B15" s="197"/>
      <c r="C15" s="184"/>
      <c r="D15" s="187"/>
      <c r="E15" s="179"/>
      <c r="F15" s="179"/>
      <c r="G15" s="72" t="s">
        <v>424</v>
      </c>
      <c r="H15" s="73" t="s">
        <v>1096</v>
      </c>
      <c r="I15" s="73" t="s">
        <v>1060</v>
      </c>
      <c r="J15" s="101" t="s">
        <v>1059</v>
      </c>
      <c r="K15" s="74" t="s">
        <v>1264</v>
      </c>
    </row>
    <row r="16" spans="2:11" ht="25.5" x14ac:dyDescent="0.2">
      <c r="B16" s="197"/>
      <c r="C16" s="184"/>
      <c r="D16" s="187"/>
      <c r="E16" s="179"/>
      <c r="F16" s="179"/>
      <c r="G16" s="72" t="s">
        <v>294</v>
      </c>
      <c r="H16" s="73" t="s">
        <v>1062</v>
      </c>
      <c r="I16" s="73" t="s">
        <v>1063</v>
      </c>
      <c r="J16" s="102" t="s">
        <v>1066</v>
      </c>
      <c r="K16" s="74" t="s">
        <v>96</v>
      </c>
    </row>
    <row r="17" spans="2:11" x14ac:dyDescent="0.2">
      <c r="B17" s="197"/>
      <c r="C17" s="185"/>
      <c r="D17" s="188"/>
      <c r="E17" s="180"/>
      <c r="F17" s="180"/>
      <c r="G17" s="70" t="s">
        <v>96</v>
      </c>
      <c r="H17" s="64" t="s">
        <v>1064</v>
      </c>
      <c r="I17" s="64" t="s">
        <v>1065</v>
      </c>
      <c r="J17" s="96" t="s">
        <v>1045</v>
      </c>
      <c r="K17" s="65" t="s">
        <v>96</v>
      </c>
    </row>
    <row r="18" spans="2:11" ht="157.5" customHeight="1" x14ac:dyDescent="0.2">
      <c r="B18" s="197"/>
      <c r="C18" s="183">
        <v>1.4</v>
      </c>
      <c r="D18" s="186" t="s">
        <v>1020</v>
      </c>
      <c r="E18" s="178" t="s">
        <v>1254</v>
      </c>
      <c r="F18" s="178" t="s">
        <v>1067</v>
      </c>
      <c r="G18" s="75" t="s">
        <v>1054</v>
      </c>
      <c r="H18" s="73" t="s">
        <v>1068</v>
      </c>
      <c r="I18" s="73" t="s">
        <v>1265</v>
      </c>
      <c r="J18" s="101" t="s">
        <v>1342</v>
      </c>
      <c r="K18" s="74" t="s">
        <v>1266</v>
      </c>
    </row>
    <row r="19" spans="2:11" ht="127.5" x14ac:dyDescent="0.2">
      <c r="B19" s="197"/>
      <c r="C19" s="184"/>
      <c r="D19" s="187"/>
      <c r="E19" s="179"/>
      <c r="F19" s="179"/>
      <c r="G19" s="72" t="s">
        <v>425</v>
      </c>
      <c r="H19" s="73" t="s">
        <v>1081</v>
      </c>
      <c r="I19" s="73" t="s">
        <v>1071</v>
      </c>
      <c r="J19" s="101" t="s">
        <v>1076</v>
      </c>
      <c r="K19" s="74" t="s">
        <v>1082</v>
      </c>
    </row>
    <row r="20" spans="2:11" ht="38.25" x14ac:dyDescent="0.2">
      <c r="B20" s="197"/>
      <c r="C20" s="184"/>
      <c r="D20" s="187"/>
      <c r="E20" s="179"/>
      <c r="F20" s="179"/>
      <c r="G20" s="72" t="s">
        <v>294</v>
      </c>
      <c r="H20" s="73" t="s">
        <v>1069</v>
      </c>
      <c r="I20" s="73" t="s">
        <v>1070</v>
      </c>
      <c r="J20" s="102" t="s">
        <v>1073</v>
      </c>
      <c r="K20" s="74" t="s">
        <v>1072</v>
      </c>
    </row>
    <row r="21" spans="2:11" ht="25.5" x14ac:dyDescent="0.2">
      <c r="B21" s="197"/>
      <c r="C21" s="185"/>
      <c r="D21" s="188"/>
      <c r="E21" s="180"/>
      <c r="F21" s="180"/>
      <c r="G21" s="70" t="s">
        <v>96</v>
      </c>
      <c r="H21" s="64" t="s">
        <v>1075</v>
      </c>
      <c r="I21" s="64" t="s">
        <v>1074</v>
      </c>
      <c r="J21" s="96" t="s">
        <v>96</v>
      </c>
      <c r="K21" s="65" t="s">
        <v>96</v>
      </c>
    </row>
    <row r="22" spans="2:11" ht="51" x14ac:dyDescent="0.2">
      <c r="B22" s="197"/>
      <c r="C22" s="183">
        <v>1.5</v>
      </c>
      <c r="D22" s="186" t="s">
        <v>1019</v>
      </c>
      <c r="E22" s="178" t="s">
        <v>1252</v>
      </c>
      <c r="F22" s="178" t="s">
        <v>1080</v>
      </c>
      <c r="G22" s="66" t="s">
        <v>312</v>
      </c>
      <c r="H22" s="67" t="s">
        <v>1123</v>
      </c>
      <c r="I22" s="67" t="s">
        <v>1077</v>
      </c>
      <c r="J22" s="97" t="s">
        <v>96</v>
      </c>
      <c r="K22" s="76" t="s">
        <v>1079</v>
      </c>
    </row>
    <row r="23" spans="2:11" ht="51" x14ac:dyDescent="0.2">
      <c r="B23" s="197"/>
      <c r="C23" s="184"/>
      <c r="D23" s="187"/>
      <c r="E23" s="179"/>
      <c r="F23" s="179"/>
      <c r="G23" s="72" t="s">
        <v>329</v>
      </c>
      <c r="H23" s="73" t="s">
        <v>1122</v>
      </c>
      <c r="I23" s="73" t="s">
        <v>1078</v>
      </c>
      <c r="J23" s="102" t="s">
        <v>96</v>
      </c>
      <c r="K23" s="77" t="s">
        <v>96</v>
      </c>
    </row>
    <row r="24" spans="2:11" ht="144.75" customHeight="1" thickBot="1" x14ac:dyDescent="0.25">
      <c r="B24" s="198"/>
      <c r="C24" s="192"/>
      <c r="D24" s="191"/>
      <c r="E24" s="182"/>
      <c r="F24" s="182"/>
      <c r="G24" s="78" t="s">
        <v>313</v>
      </c>
      <c r="H24" s="79" t="s">
        <v>1121</v>
      </c>
      <c r="I24" s="79" t="s">
        <v>1267</v>
      </c>
      <c r="J24" s="103" t="s">
        <v>96</v>
      </c>
      <c r="K24" s="80" t="s">
        <v>1268</v>
      </c>
    </row>
    <row r="25" spans="2:11" ht="160.5" customHeight="1" x14ac:dyDescent="0.2">
      <c r="B25" s="196" t="s">
        <v>463</v>
      </c>
      <c r="C25" s="189">
        <v>2.1</v>
      </c>
      <c r="D25" s="190" t="s">
        <v>642</v>
      </c>
      <c r="E25" s="181" t="s">
        <v>1251</v>
      </c>
      <c r="F25" s="181" t="s">
        <v>1083</v>
      </c>
      <c r="G25" s="81" t="s">
        <v>291</v>
      </c>
      <c r="H25" s="58" t="s">
        <v>1177</v>
      </c>
      <c r="I25" s="58" t="s">
        <v>1180</v>
      </c>
      <c r="J25" s="94" t="s">
        <v>1086</v>
      </c>
      <c r="K25" s="59" t="s">
        <v>1179</v>
      </c>
    </row>
    <row r="26" spans="2:11" ht="117" customHeight="1" x14ac:dyDescent="0.2">
      <c r="B26" s="197"/>
      <c r="C26" s="184"/>
      <c r="D26" s="187"/>
      <c r="E26" s="179"/>
      <c r="F26" s="179"/>
      <c r="G26" s="72" t="s">
        <v>416</v>
      </c>
      <c r="H26" s="73" t="s">
        <v>1269</v>
      </c>
      <c r="I26" s="73" t="s">
        <v>1084</v>
      </c>
      <c r="J26" s="102" t="s">
        <v>1270</v>
      </c>
      <c r="K26" s="74" t="s">
        <v>1178</v>
      </c>
    </row>
    <row r="27" spans="2:11" ht="63.75" x14ac:dyDescent="0.2">
      <c r="B27" s="197"/>
      <c r="C27" s="183">
        <v>2.2000000000000002</v>
      </c>
      <c r="D27" s="186" t="s">
        <v>1018</v>
      </c>
      <c r="E27" s="178" t="s">
        <v>1109</v>
      </c>
      <c r="F27" s="178" t="s">
        <v>1085</v>
      </c>
      <c r="G27" s="66" t="s">
        <v>264</v>
      </c>
      <c r="H27" s="67" t="s">
        <v>1120</v>
      </c>
      <c r="I27" s="67" t="s">
        <v>1088</v>
      </c>
      <c r="J27" s="100" t="s">
        <v>1128</v>
      </c>
      <c r="K27" s="68" t="s">
        <v>1089</v>
      </c>
    </row>
    <row r="28" spans="2:11" ht="93" customHeight="1" x14ac:dyDescent="0.2">
      <c r="B28" s="197"/>
      <c r="C28" s="184"/>
      <c r="D28" s="187"/>
      <c r="E28" s="179"/>
      <c r="F28" s="179"/>
      <c r="G28" s="69" t="s">
        <v>265</v>
      </c>
      <c r="H28" s="61" t="s">
        <v>1119</v>
      </c>
      <c r="I28" s="61" t="s">
        <v>1090</v>
      </c>
      <c r="J28" s="98" t="s">
        <v>1091</v>
      </c>
      <c r="K28" s="62" t="s">
        <v>1271</v>
      </c>
    </row>
    <row r="29" spans="2:11" ht="42" customHeight="1" x14ac:dyDescent="0.2">
      <c r="B29" s="197"/>
      <c r="C29" s="183">
        <v>2.2999999999999998</v>
      </c>
      <c r="D29" s="186" t="s">
        <v>1017</v>
      </c>
      <c r="E29" s="178" t="s">
        <v>1250</v>
      </c>
      <c r="F29" s="178" t="s">
        <v>1272</v>
      </c>
      <c r="G29" s="66" t="s">
        <v>383</v>
      </c>
      <c r="H29" s="67" t="s">
        <v>1259</v>
      </c>
      <c r="I29" s="67" t="s">
        <v>1110</v>
      </c>
      <c r="J29" s="100" t="s">
        <v>1111</v>
      </c>
      <c r="K29" s="68" t="s">
        <v>1112</v>
      </c>
    </row>
    <row r="30" spans="2:11" ht="76.5" x14ac:dyDescent="0.2">
      <c r="B30" s="197"/>
      <c r="C30" s="184"/>
      <c r="D30" s="187"/>
      <c r="E30" s="179"/>
      <c r="F30" s="179"/>
      <c r="G30" s="72" t="s">
        <v>384</v>
      </c>
      <c r="H30" s="73" t="s">
        <v>1118</v>
      </c>
      <c r="I30" s="73" t="s">
        <v>1113</v>
      </c>
      <c r="J30" s="101" t="s">
        <v>1115</v>
      </c>
      <c r="K30" s="74" t="s">
        <v>1114</v>
      </c>
    </row>
    <row r="31" spans="2:11" ht="89.25" x14ac:dyDescent="0.2">
      <c r="B31" s="197"/>
      <c r="C31" s="184"/>
      <c r="D31" s="187"/>
      <c r="E31" s="179"/>
      <c r="F31" s="179"/>
      <c r="G31" s="72" t="s">
        <v>571</v>
      </c>
      <c r="H31" s="73" t="s">
        <v>1260</v>
      </c>
      <c r="I31" s="73" t="s">
        <v>1100</v>
      </c>
      <c r="J31" s="101" t="s">
        <v>1125</v>
      </c>
      <c r="K31" s="74" t="s">
        <v>1099</v>
      </c>
    </row>
    <row r="32" spans="2:11" ht="25.5" x14ac:dyDescent="0.2">
      <c r="B32" s="197"/>
      <c r="C32" s="185"/>
      <c r="D32" s="188"/>
      <c r="E32" s="180"/>
      <c r="F32" s="180"/>
      <c r="G32" s="70" t="s">
        <v>96</v>
      </c>
      <c r="H32" s="64" t="s">
        <v>1117</v>
      </c>
      <c r="I32" s="82" t="s">
        <v>1097</v>
      </c>
      <c r="J32" s="96" t="s">
        <v>1126</v>
      </c>
      <c r="K32" s="65" t="s">
        <v>96</v>
      </c>
    </row>
    <row r="33" spans="2:11" ht="38.25" x14ac:dyDescent="0.2">
      <c r="B33" s="197"/>
      <c r="C33" s="183">
        <v>2.4</v>
      </c>
      <c r="D33" s="186" t="s">
        <v>1016</v>
      </c>
      <c r="E33" s="178" t="s">
        <v>1205</v>
      </c>
      <c r="F33" s="178" t="s">
        <v>1116</v>
      </c>
      <c r="G33" s="66" t="s">
        <v>575</v>
      </c>
      <c r="H33" s="67" t="s">
        <v>1135</v>
      </c>
      <c r="I33" s="67" t="s">
        <v>1136</v>
      </c>
      <c r="J33" s="97" t="s">
        <v>1127</v>
      </c>
      <c r="K33" s="68" t="s">
        <v>1129</v>
      </c>
    </row>
    <row r="34" spans="2:11" ht="25.5" x14ac:dyDescent="0.2">
      <c r="B34" s="197"/>
      <c r="C34" s="184"/>
      <c r="D34" s="187"/>
      <c r="E34" s="179"/>
      <c r="F34" s="179"/>
      <c r="G34" s="72" t="s">
        <v>148</v>
      </c>
      <c r="H34" s="73" t="s">
        <v>1137</v>
      </c>
      <c r="I34" s="73" t="s">
        <v>1131</v>
      </c>
      <c r="J34" s="102" t="s">
        <v>1130</v>
      </c>
      <c r="K34" s="74" t="s">
        <v>1132</v>
      </c>
    </row>
    <row r="35" spans="2:11" ht="132.75" customHeight="1" x14ac:dyDescent="0.2">
      <c r="B35" s="197"/>
      <c r="C35" s="184"/>
      <c r="D35" s="187"/>
      <c r="E35" s="179"/>
      <c r="F35" s="179"/>
      <c r="G35" s="72" t="s">
        <v>462</v>
      </c>
      <c r="H35" s="73" t="s">
        <v>1138</v>
      </c>
      <c r="I35" s="83" t="s">
        <v>1216</v>
      </c>
      <c r="J35" s="101" t="s">
        <v>1154</v>
      </c>
      <c r="K35" s="74" t="s">
        <v>1273</v>
      </c>
    </row>
    <row r="36" spans="2:11" ht="82.5" customHeight="1" x14ac:dyDescent="0.2">
      <c r="B36" s="197"/>
      <c r="C36" s="184"/>
      <c r="D36" s="187"/>
      <c r="E36" s="179"/>
      <c r="F36" s="179"/>
      <c r="G36" s="72" t="s">
        <v>461</v>
      </c>
      <c r="H36" s="73" t="s">
        <v>1133</v>
      </c>
      <c r="I36" s="83" t="s">
        <v>1214</v>
      </c>
      <c r="J36" s="101" t="s">
        <v>1141</v>
      </c>
      <c r="K36" s="74" t="s">
        <v>1134</v>
      </c>
    </row>
    <row r="37" spans="2:11" ht="63.75" x14ac:dyDescent="0.2">
      <c r="B37" s="197"/>
      <c r="C37" s="184"/>
      <c r="D37" s="187"/>
      <c r="E37" s="179"/>
      <c r="F37" s="179"/>
      <c r="G37" s="72" t="s">
        <v>389</v>
      </c>
      <c r="H37" s="73" t="s">
        <v>1139</v>
      </c>
      <c r="I37" s="73" t="s">
        <v>1274</v>
      </c>
      <c r="J37" s="102" t="s">
        <v>1140</v>
      </c>
      <c r="K37" s="74" t="s">
        <v>1275</v>
      </c>
    </row>
    <row r="38" spans="2:11" x14ac:dyDescent="0.2">
      <c r="B38" s="197"/>
      <c r="C38" s="185"/>
      <c r="D38" s="188"/>
      <c r="E38" s="180"/>
      <c r="F38" s="180"/>
      <c r="G38" s="70" t="s">
        <v>96</v>
      </c>
      <c r="H38" s="64" t="s">
        <v>1108</v>
      </c>
      <c r="I38" s="82" t="s">
        <v>1097</v>
      </c>
      <c r="J38" s="96" t="s">
        <v>1098</v>
      </c>
      <c r="K38" s="65" t="s">
        <v>96</v>
      </c>
    </row>
    <row r="39" spans="2:11" ht="38.25" x14ac:dyDescent="0.2">
      <c r="B39" s="197"/>
      <c r="C39" s="183">
        <v>2.5</v>
      </c>
      <c r="D39" s="186" t="s">
        <v>1015</v>
      </c>
      <c r="E39" s="178" t="s">
        <v>1249</v>
      </c>
      <c r="F39" s="178" t="s">
        <v>1276</v>
      </c>
      <c r="G39" s="66" t="s">
        <v>160</v>
      </c>
      <c r="H39" s="67" t="s">
        <v>1146</v>
      </c>
      <c r="I39" s="67" t="s">
        <v>1142</v>
      </c>
      <c r="J39" s="100" t="s">
        <v>1277</v>
      </c>
      <c r="K39" s="68" t="s">
        <v>1143</v>
      </c>
    </row>
    <row r="40" spans="2:11" ht="38.25" x14ac:dyDescent="0.2">
      <c r="B40" s="197"/>
      <c r="C40" s="184"/>
      <c r="D40" s="187"/>
      <c r="E40" s="179"/>
      <c r="F40" s="179"/>
      <c r="G40" s="72" t="s">
        <v>460</v>
      </c>
      <c r="H40" s="73" t="s">
        <v>1147</v>
      </c>
      <c r="I40" s="73" t="s">
        <v>1196</v>
      </c>
      <c r="J40" s="102" t="s">
        <v>1145</v>
      </c>
      <c r="K40" s="74" t="s">
        <v>1278</v>
      </c>
    </row>
    <row r="41" spans="2:11" ht="102" x14ac:dyDescent="0.2">
      <c r="B41" s="197"/>
      <c r="C41" s="184"/>
      <c r="D41" s="187"/>
      <c r="E41" s="179"/>
      <c r="F41" s="179"/>
      <c r="G41" s="72" t="s">
        <v>161</v>
      </c>
      <c r="H41" s="73" t="s">
        <v>1148</v>
      </c>
      <c r="I41" s="73" t="s">
        <v>1149</v>
      </c>
      <c r="J41" s="102" t="s">
        <v>1153</v>
      </c>
      <c r="K41" s="74" t="s">
        <v>1150</v>
      </c>
    </row>
    <row r="42" spans="2:11" ht="165.75" x14ac:dyDescent="0.2">
      <c r="B42" s="197"/>
      <c r="C42" s="184"/>
      <c r="D42" s="187"/>
      <c r="E42" s="179"/>
      <c r="F42" s="179"/>
      <c r="G42" s="72" t="s">
        <v>577</v>
      </c>
      <c r="H42" s="73" t="s">
        <v>1151</v>
      </c>
      <c r="I42" s="73" t="s">
        <v>1152</v>
      </c>
      <c r="J42" s="102" t="s">
        <v>1155</v>
      </c>
      <c r="K42" s="74" t="s">
        <v>1156</v>
      </c>
    </row>
    <row r="43" spans="2:11" ht="63.75" x14ac:dyDescent="0.2">
      <c r="B43" s="197"/>
      <c r="C43" s="184"/>
      <c r="D43" s="187"/>
      <c r="E43" s="179"/>
      <c r="F43" s="179"/>
      <c r="G43" s="72" t="s">
        <v>514</v>
      </c>
      <c r="H43" s="73" t="s">
        <v>1157</v>
      </c>
      <c r="I43" s="73" t="s">
        <v>1158</v>
      </c>
      <c r="J43" s="101" t="s">
        <v>1160</v>
      </c>
      <c r="K43" s="74" t="s">
        <v>1159</v>
      </c>
    </row>
    <row r="44" spans="2:11" x14ac:dyDescent="0.2">
      <c r="B44" s="197"/>
      <c r="C44" s="185"/>
      <c r="D44" s="188"/>
      <c r="E44" s="180"/>
      <c r="F44" s="180"/>
      <c r="G44" s="70" t="s">
        <v>96</v>
      </c>
      <c r="H44" s="84" t="s">
        <v>1108</v>
      </c>
      <c r="I44" s="82" t="s">
        <v>1097</v>
      </c>
      <c r="J44" s="96" t="s">
        <v>1098</v>
      </c>
      <c r="K44" s="65" t="s">
        <v>96</v>
      </c>
    </row>
    <row r="45" spans="2:11" ht="25.5" x14ac:dyDescent="0.2">
      <c r="B45" s="197"/>
      <c r="C45" s="183">
        <v>2.6</v>
      </c>
      <c r="D45" s="186" t="s">
        <v>644</v>
      </c>
      <c r="E45" s="178" t="s">
        <v>1248</v>
      </c>
      <c r="F45" s="178" t="s">
        <v>1164</v>
      </c>
      <c r="G45" s="66" t="s">
        <v>385</v>
      </c>
      <c r="H45" s="67" t="s">
        <v>1161</v>
      </c>
      <c r="I45" s="67" t="s">
        <v>1162</v>
      </c>
      <c r="J45" s="97" t="s">
        <v>1175</v>
      </c>
      <c r="K45" s="68" t="s">
        <v>1163</v>
      </c>
    </row>
    <row r="46" spans="2:11" ht="127.5" x14ac:dyDescent="0.2">
      <c r="B46" s="197"/>
      <c r="C46" s="184"/>
      <c r="D46" s="187"/>
      <c r="E46" s="179"/>
      <c r="F46" s="179"/>
      <c r="G46" s="72" t="s">
        <v>569</v>
      </c>
      <c r="H46" s="73" t="s">
        <v>1279</v>
      </c>
      <c r="I46" s="73" t="s">
        <v>1165</v>
      </c>
      <c r="J46" s="101" t="s">
        <v>1167</v>
      </c>
      <c r="K46" s="74" t="s">
        <v>1166</v>
      </c>
    </row>
    <row r="47" spans="2:11" ht="38.25" x14ac:dyDescent="0.2">
      <c r="B47" s="197"/>
      <c r="C47" s="183">
        <v>2.7</v>
      </c>
      <c r="D47" s="186" t="s">
        <v>643</v>
      </c>
      <c r="E47" s="178" t="s">
        <v>1168</v>
      </c>
      <c r="F47" s="178" t="s">
        <v>1169</v>
      </c>
      <c r="G47" s="66" t="s">
        <v>486</v>
      </c>
      <c r="H47" s="67" t="s">
        <v>1170</v>
      </c>
      <c r="I47" s="67" t="s">
        <v>1171</v>
      </c>
      <c r="J47" s="97" t="s">
        <v>1175</v>
      </c>
      <c r="K47" s="68" t="s">
        <v>1280</v>
      </c>
    </row>
    <row r="48" spans="2:11" ht="39" thickBot="1" x14ac:dyDescent="0.25">
      <c r="B48" s="197"/>
      <c r="C48" s="184"/>
      <c r="D48" s="187"/>
      <c r="E48" s="179"/>
      <c r="F48" s="179"/>
      <c r="G48" s="72" t="s">
        <v>568</v>
      </c>
      <c r="H48" s="73" t="s">
        <v>1172</v>
      </c>
      <c r="I48" s="73" t="s">
        <v>1173</v>
      </c>
      <c r="J48" s="102" t="s">
        <v>1087</v>
      </c>
      <c r="K48" s="74" t="s">
        <v>1174</v>
      </c>
    </row>
    <row r="49" spans="2:11" ht="160.5" customHeight="1" x14ac:dyDescent="0.2">
      <c r="B49" s="199" t="s">
        <v>1345</v>
      </c>
      <c r="C49" s="189">
        <v>3.1</v>
      </c>
      <c r="D49" s="190" t="s">
        <v>641</v>
      </c>
      <c r="E49" s="181" t="s">
        <v>1247</v>
      </c>
      <c r="F49" s="181" t="s">
        <v>1176</v>
      </c>
      <c r="G49" s="85" t="s">
        <v>291</v>
      </c>
      <c r="H49" s="58" t="s">
        <v>1181</v>
      </c>
      <c r="I49" s="58" t="s">
        <v>1188</v>
      </c>
      <c r="J49" s="94" t="s">
        <v>1189</v>
      </c>
      <c r="K49" s="59" t="s">
        <v>1182</v>
      </c>
    </row>
    <row r="50" spans="2:11" ht="121.5" customHeight="1" x14ac:dyDescent="0.2">
      <c r="B50" s="200"/>
      <c r="C50" s="184"/>
      <c r="D50" s="187"/>
      <c r="E50" s="179"/>
      <c r="F50" s="179"/>
      <c r="G50" s="72" t="s">
        <v>416</v>
      </c>
      <c r="H50" s="73" t="s">
        <v>1281</v>
      </c>
      <c r="I50" s="73" t="s">
        <v>1183</v>
      </c>
      <c r="J50" s="101" t="s">
        <v>1190</v>
      </c>
      <c r="K50" s="74" t="s">
        <v>1184</v>
      </c>
    </row>
    <row r="51" spans="2:11" ht="25.5" x14ac:dyDescent="0.2">
      <c r="B51" s="200"/>
      <c r="C51" s="185"/>
      <c r="D51" s="188"/>
      <c r="E51" s="180"/>
      <c r="F51" s="180"/>
      <c r="G51" s="86" t="s">
        <v>96</v>
      </c>
      <c r="H51" s="82" t="s">
        <v>1185</v>
      </c>
      <c r="I51" s="82" t="s">
        <v>1187</v>
      </c>
      <c r="J51" s="96" t="s">
        <v>1186</v>
      </c>
      <c r="K51" s="87" t="s">
        <v>96</v>
      </c>
    </row>
    <row r="52" spans="2:11" ht="157.5" customHeight="1" x14ac:dyDescent="0.2">
      <c r="B52" s="200"/>
      <c r="C52" s="183">
        <v>3.2</v>
      </c>
      <c r="D52" s="186" t="s">
        <v>1014</v>
      </c>
      <c r="E52" s="178" t="s">
        <v>1344</v>
      </c>
      <c r="F52" s="178" t="s">
        <v>1282</v>
      </c>
      <c r="G52" s="72" t="s">
        <v>150</v>
      </c>
      <c r="H52" s="73" t="s">
        <v>1283</v>
      </c>
      <c r="I52" s="73" t="s">
        <v>1284</v>
      </c>
      <c r="J52" s="101" t="s">
        <v>1195</v>
      </c>
      <c r="K52" s="74" t="s">
        <v>1191</v>
      </c>
    </row>
    <row r="53" spans="2:11" ht="239.25" customHeight="1" x14ac:dyDescent="0.2">
      <c r="B53" s="200"/>
      <c r="C53" s="184"/>
      <c r="D53" s="187"/>
      <c r="E53" s="179"/>
      <c r="F53" s="179"/>
      <c r="G53" s="72" t="s">
        <v>104</v>
      </c>
      <c r="H53" s="73" t="s">
        <v>1209</v>
      </c>
      <c r="I53" s="73" t="s">
        <v>1285</v>
      </c>
      <c r="J53" s="102" t="s">
        <v>1175</v>
      </c>
      <c r="K53" s="74" t="s">
        <v>1201</v>
      </c>
    </row>
    <row r="54" spans="2:11" ht="248.25" customHeight="1" x14ac:dyDescent="0.2">
      <c r="B54" s="200"/>
      <c r="C54" s="184"/>
      <c r="D54" s="187"/>
      <c r="E54" s="179"/>
      <c r="F54" s="179"/>
      <c r="G54" s="72" t="s">
        <v>576</v>
      </c>
      <c r="H54" s="73" t="s">
        <v>1208</v>
      </c>
      <c r="I54" s="73" t="s">
        <v>1286</v>
      </c>
      <c r="J54" s="101" t="s">
        <v>1194</v>
      </c>
      <c r="K54" s="74" t="s">
        <v>1287</v>
      </c>
    </row>
    <row r="55" spans="2:11" ht="113.25" customHeight="1" x14ac:dyDescent="0.2">
      <c r="B55" s="200"/>
      <c r="C55" s="185"/>
      <c r="D55" s="188"/>
      <c r="E55" s="180"/>
      <c r="F55" s="180"/>
      <c r="G55" s="70" t="s">
        <v>289</v>
      </c>
      <c r="H55" s="64" t="s">
        <v>1192</v>
      </c>
      <c r="I55" s="64" t="s">
        <v>1288</v>
      </c>
      <c r="J55" s="99" t="s">
        <v>1193</v>
      </c>
      <c r="K55" s="65" t="s">
        <v>96</v>
      </c>
    </row>
    <row r="56" spans="2:11" ht="105.75" customHeight="1" x14ac:dyDescent="0.2">
      <c r="B56" s="200"/>
      <c r="C56" s="183">
        <v>3.3</v>
      </c>
      <c r="D56" s="186" t="s">
        <v>1013</v>
      </c>
      <c r="E56" s="178" t="s">
        <v>1207</v>
      </c>
      <c r="F56" s="178" t="s">
        <v>1206</v>
      </c>
      <c r="G56" s="88" t="s">
        <v>1203</v>
      </c>
      <c r="H56" s="73" t="s">
        <v>1210</v>
      </c>
      <c r="I56" s="73" t="s">
        <v>1202</v>
      </c>
      <c r="J56" s="102" t="s">
        <v>1175</v>
      </c>
      <c r="K56" s="74" t="s">
        <v>1289</v>
      </c>
    </row>
    <row r="57" spans="2:11" ht="78.75" customHeight="1" x14ac:dyDescent="0.2">
      <c r="B57" s="200"/>
      <c r="C57" s="184"/>
      <c r="D57" s="187"/>
      <c r="E57" s="179"/>
      <c r="F57" s="179"/>
      <c r="G57" s="72" t="s">
        <v>148</v>
      </c>
      <c r="H57" s="73" t="s">
        <v>1290</v>
      </c>
      <c r="I57" s="73" t="s">
        <v>1211</v>
      </c>
      <c r="J57" s="101" t="s">
        <v>1227</v>
      </c>
      <c r="K57" s="74" t="s">
        <v>1212</v>
      </c>
    </row>
    <row r="58" spans="2:11" ht="119.25" customHeight="1" x14ac:dyDescent="0.2">
      <c r="B58" s="200"/>
      <c r="C58" s="184"/>
      <c r="D58" s="187"/>
      <c r="E58" s="179"/>
      <c r="F58" s="179"/>
      <c r="G58" s="72" t="s">
        <v>462</v>
      </c>
      <c r="H58" s="73" t="s">
        <v>1213</v>
      </c>
      <c r="I58" s="83" t="s">
        <v>1215</v>
      </c>
      <c r="J58" s="101" t="s">
        <v>1228</v>
      </c>
      <c r="K58" s="74" t="s">
        <v>1221</v>
      </c>
    </row>
    <row r="59" spans="2:11" ht="92.25" customHeight="1" x14ac:dyDescent="0.2">
      <c r="B59" s="200"/>
      <c r="C59" s="184"/>
      <c r="D59" s="187"/>
      <c r="E59" s="179"/>
      <c r="F59" s="179"/>
      <c r="G59" s="72" t="s">
        <v>461</v>
      </c>
      <c r="H59" s="73" t="s">
        <v>1218</v>
      </c>
      <c r="I59" s="73" t="s">
        <v>1219</v>
      </c>
      <c r="J59" s="101" t="s">
        <v>1229</v>
      </c>
      <c r="K59" s="74" t="s">
        <v>1220</v>
      </c>
    </row>
    <row r="60" spans="2:11" ht="78.75" customHeight="1" x14ac:dyDescent="0.2">
      <c r="B60" s="200"/>
      <c r="C60" s="184"/>
      <c r="D60" s="187"/>
      <c r="E60" s="179"/>
      <c r="F60" s="179"/>
      <c r="G60" s="72" t="s">
        <v>389</v>
      </c>
      <c r="H60" s="73" t="s">
        <v>1222</v>
      </c>
      <c r="I60" s="73" t="s">
        <v>1261</v>
      </c>
      <c r="J60" s="101" t="s">
        <v>1230</v>
      </c>
      <c r="K60" s="111" t="s">
        <v>1367</v>
      </c>
    </row>
    <row r="61" spans="2:11" ht="30" customHeight="1" x14ac:dyDescent="0.2">
      <c r="B61" s="200"/>
      <c r="C61" s="185"/>
      <c r="D61" s="188"/>
      <c r="E61" s="180"/>
      <c r="F61" s="180"/>
      <c r="G61" s="89" t="s">
        <v>96</v>
      </c>
      <c r="H61" s="90" t="s">
        <v>1224</v>
      </c>
      <c r="I61" s="90" t="s">
        <v>1223</v>
      </c>
      <c r="J61" s="104" t="s">
        <v>1226</v>
      </c>
      <c r="K61" s="91" t="s">
        <v>1225</v>
      </c>
    </row>
    <row r="62" spans="2:11" ht="55.5" customHeight="1" x14ac:dyDescent="0.2">
      <c r="B62" s="200"/>
      <c r="C62" s="183">
        <v>3.4</v>
      </c>
      <c r="D62" s="186" t="s">
        <v>1204</v>
      </c>
      <c r="E62" s="178" t="s">
        <v>1246</v>
      </c>
      <c r="F62" s="178" t="s">
        <v>1334</v>
      </c>
      <c r="G62" s="69" t="s">
        <v>346</v>
      </c>
      <c r="H62" s="61" t="s">
        <v>1231</v>
      </c>
      <c r="I62" s="61" t="s">
        <v>1232</v>
      </c>
      <c r="J62" s="95" t="s">
        <v>1175</v>
      </c>
      <c r="K62" s="62" t="s">
        <v>1233</v>
      </c>
    </row>
    <row r="63" spans="2:11" ht="81" customHeight="1" x14ac:dyDescent="0.2">
      <c r="B63" s="200"/>
      <c r="C63" s="184"/>
      <c r="D63" s="187"/>
      <c r="E63" s="179"/>
      <c r="F63" s="179"/>
      <c r="G63" s="72" t="s">
        <v>460</v>
      </c>
      <c r="H63" s="73" t="s">
        <v>1236</v>
      </c>
      <c r="I63" s="73" t="s">
        <v>1235</v>
      </c>
      <c r="J63" s="102" t="s">
        <v>1243</v>
      </c>
      <c r="K63" s="74" t="s">
        <v>1234</v>
      </c>
    </row>
    <row r="64" spans="2:11" ht="140.25" x14ac:dyDescent="0.2">
      <c r="B64" s="200"/>
      <c r="C64" s="184"/>
      <c r="D64" s="187"/>
      <c r="E64" s="179"/>
      <c r="F64" s="179"/>
      <c r="G64" s="72" t="s">
        <v>161</v>
      </c>
      <c r="H64" s="73" t="s">
        <v>1237</v>
      </c>
      <c r="I64" s="73" t="s">
        <v>1238</v>
      </c>
      <c r="J64" s="101" t="s">
        <v>1245</v>
      </c>
      <c r="K64" s="74" t="s">
        <v>1239</v>
      </c>
    </row>
    <row r="65" spans="2:11" ht="38.25" x14ac:dyDescent="0.2">
      <c r="B65" s="200"/>
      <c r="C65" s="184"/>
      <c r="D65" s="187"/>
      <c r="E65" s="179"/>
      <c r="F65" s="179"/>
      <c r="G65" s="72" t="s">
        <v>577</v>
      </c>
      <c r="H65" s="73" t="s">
        <v>1240</v>
      </c>
      <c r="I65" s="73" t="s">
        <v>1241</v>
      </c>
      <c r="J65" s="102" t="s">
        <v>1244</v>
      </c>
      <c r="K65" s="74" t="s">
        <v>1242</v>
      </c>
    </row>
    <row r="66" spans="2:11" ht="25.5" x14ac:dyDescent="0.2">
      <c r="B66" s="200"/>
      <c r="C66" s="185"/>
      <c r="D66" s="188"/>
      <c r="E66" s="180"/>
      <c r="F66" s="180"/>
      <c r="G66" s="72" t="s">
        <v>96</v>
      </c>
      <c r="H66" s="73" t="s">
        <v>1224</v>
      </c>
      <c r="I66" s="73" t="s">
        <v>1223</v>
      </c>
      <c r="J66" s="102" t="s">
        <v>1226</v>
      </c>
      <c r="K66" s="74" t="s">
        <v>1330</v>
      </c>
    </row>
    <row r="67" spans="2:11" ht="76.5" x14ac:dyDescent="0.2">
      <c r="B67" s="200"/>
      <c r="C67" s="183">
        <v>3.5</v>
      </c>
      <c r="D67" s="186" t="s">
        <v>1012</v>
      </c>
      <c r="E67" s="178" t="s">
        <v>1331</v>
      </c>
      <c r="F67" s="178" t="s">
        <v>1317</v>
      </c>
      <c r="G67" s="66" t="s">
        <v>149</v>
      </c>
      <c r="H67" s="67" t="s">
        <v>1318</v>
      </c>
      <c r="I67" s="67" t="s">
        <v>1320</v>
      </c>
      <c r="J67" s="100" t="s">
        <v>1319</v>
      </c>
      <c r="K67" s="68" t="s">
        <v>1325</v>
      </c>
    </row>
    <row r="68" spans="2:11" ht="153" x14ac:dyDescent="0.2">
      <c r="B68" s="200"/>
      <c r="C68" s="184"/>
      <c r="D68" s="187"/>
      <c r="E68" s="179"/>
      <c r="F68" s="179"/>
      <c r="G68" s="69" t="s">
        <v>516</v>
      </c>
      <c r="H68" s="61" t="s">
        <v>1322</v>
      </c>
      <c r="I68" s="61" t="s">
        <v>1332</v>
      </c>
      <c r="J68" s="98" t="s">
        <v>1321</v>
      </c>
      <c r="K68" s="62" t="s">
        <v>1333</v>
      </c>
    </row>
    <row r="69" spans="2:11" ht="223.5" customHeight="1" x14ac:dyDescent="0.2">
      <c r="B69" s="200"/>
      <c r="C69" s="184"/>
      <c r="D69" s="187"/>
      <c r="E69" s="179"/>
      <c r="F69" s="179"/>
      <c r="G69" s="72" t="s">
        <v>515</v>
      </c>
      <c r="H69" s="73" t="s">
        <v>1326</v>
      </c>
      <c r="I69" s="73" t="s">
        <v>1323</v>
      </c>
      <c r="J69" s="101" t="s">
        <v>1327</v>
      </c>
      <c r="K69" s="74" t="s">
        <v>1324</v>
      </c>
    </row>
    <row r="70" spans="2:11" ht="26.25" thickBot="1" x14ac:dyDescent="0.25">
      <c r="B70" s="201"/>
      <c r="C70" s="192"/>
      <c r="D70" s="191"/>
      <c r="E70" s="182"/>
      <c r="F70" s="182"/>
      <c r="G70" s="78" t="s">
        <v>96</v>
      </c>
      <c r="H70" s="79" t="s">
        <v>1328</v>
      </c>
      <c r="I70" s="79" t="s">
        <v>1329</v>
      </c>
      <c r="J70" s="103" t="s">
        <v>1226</v>
      </c>
      <c r="K70" s="92" t="s">
        <v>1330</v>
      </c>
    </row>
    <row r="71" spans="2:11" ht="6.75" customHeight="1" x14ac:dyDescent="0.2">
      <c r="D71" s="27"/>
      <c r="E71" s="27"/>
      <c r="F71" s="27"/>
      <c r="G71" s="27"/>
      <c r="H71" s="27"/>
      <c r="I71" s="27"/>
      <c r="J71" s="27"/>
      <c r="K71" s="27"/>
    </row>
    <row r="72" spans="2:11" x14ac:dyDescent="0.2">
      <c r="D72" s="27"/>
      <c r="E72" s="27"/>
      <c r="F72" s="27"/>
      <c r="G72" s="27"/>
      <c r="H72" s="27"/>
      <c r="I72" s="27"/>
      <c r="J72" s="27"/>
      <c r="K72" s="27"/>
    </row>
    <row r="73" spans="2:11" x14ac:dyDescent="0.2">
      <c r="D73" s="27"/>
      <c r="E73" s="27"/>
      <c r="F73" s="27"/>
      <c r="G73" s="27"/>
      <c r="H73" s="27"/>
      <c r="I73" s="27"/>
      <c r="J73" s="27"/>
      <c r="K73" s="27"/>
    </row>
    <row r="74" spans="2:11" x14ac:dyDescent="0.2">
      <c r="D74" s="27"/>
      <c r="E74" s="27"/>
      <c r="F74" s="27"/>
      <c r="G74" s="27"/>
      <c r="H74" s="27"/>
      <c r="I74" s="27"/>
      <c r="J74" s="27"/>
      <c r="K74" s="27"/>
    </row>
    <row r="75" spans="2:11" x14ac:dyDescent="0.2">
      <c r="D75" s="27"/>
      <c r="E75" s="27"/>
      <c r="F75" s="27"/>
      <c r="G75" s="27"/>
      <c r="H75" s="27"/>
      <c r="I75" s="27"/>
      <c r="J75" s="27"/>
      <c r="K75" s="27"/>
    </row>
    <row r="76" spans="2:11" x14ac:dyDescent="0.2">
      <c r="D76" s="27"/>
      <c r="E76" s="27"/>
      <c r="F76" s="27"/>
      <c r="G76" s="27"/>
      <c r="H76" s="27"/>
      <c r="I76" s="27"/>
      <c r="J76" s="27"/>
      <c r="K76" s="27"/>
    </row>
    <row r="77" spans="2:11" x14ac:dyDescent="0.2">
      <c r="D77" s="27"/>
      <c r="E77" s="27"/>
      <c r="F77" s="27"/>
      <c r="G77" s="27"/>
      <c r="H77" s="27"/>
      <c r="I77" s="27"/>
      <c r="J77" s="27"/>
      <c r="K77" s="27"/>
    </row>
    <row r="78" spans="2:11" x14ac:dyDescent="0.2">
      <c r="D78" s="27"/>
      <c r="E78" s="27"/>
      <c r="F78" s="27"/>
      <c r="G78" s="27"/>
      <c r="H78" s="27"/>
      <c r="I78" s="27"/>
      <c r="J78" s="27"/>
      <c r="K78" s="27"/>
    </row>
    <row r="79" spans="2:11" x14ac:dyDescent="0.2">
      <c r="D79" s="27"/>
      <c r="E79" s="27"/>
      <c r="F79" s="27"/>
      <c r="G79" s="27"/>
      <c r="H79" s="27"/>
      <c r="I79" s="27"/>
      <c r="J79" s="27"/>
      <c r="K79" s="27"/>
    </row>
    <row r="80" spans="2:11" x14ac:dyDescent="0.2">
      <c r="D80" s="27"/>
      <c r="E80" s="27"/>
      <c r="F80" s="27"/>
      <c r="G80" s="27"/>
      <c r="H80" s="27"/>
      <c r="I80" s="27"/>
      <c r="J80" s="27"/>
      <c r="K80" s="27"/>
    </row>
    <row r="81" spans="4:11" x14ac:dyDescent="0.2">
      <c r="D81" s="27"/>
      <c r="E81" s="27"/>
      <c r="F81" s="27"/>
      <c r="G81" s="27"/>
      <c r="H81" s="27"/>
      <c r="I81" s="27"/>
      <c r="J81" s="27"/>
      <c r="K81" s="27"/>
    </row>
    <row r="82" spans="4:11" x14ac:dyDescent="0.2">
      <c r="D82" s="27"/>
      <c r="E82" s="27"/>
      <c r="F82" s="27"/>
      <c r="G82" s="27"/>
      <c r="H82" s="27"/>
      <c r="I82" s="27"/>
      <c r="J82" s="27"/>
      <c r="K82" s="27"/>
    </row>
    <row r="83" spans="4:11" x14ac:dyDescent="0.2">
      <c r="D83" s="27"/>
      <c r="E83" s="27"/>
      <c r="F83" s="27"/>
      <c r="G83" s="27"/>
      <c r="H83" s="27"/>
      <c r="I83" s="27"/>
      <c r="J83" s="27"/>
      <c r="K83" s="27"/>
    </row>
    <row r="84" spans="4:11" x14ac:dyDescent="0.2">
      <c r="D84" s="27"/>
      <c r="E84" s="27"/>
      <c r="F84" s="27"/>
      <c r="G84" s="27"/>
      <c r="H84" s="27"/>
      <c r="I84" s="27"/>
      <c r="J84" s="27"/>
      <c r="K84" s="27"/>
    </row>
    <row r="85" spans="4:11" x14ac:dyDescent="0.2">
      <c r="D85" s="27"/>
      <c r="E85" s="27"/>
      <c r="F85" s="27"/>
      <c r="G85" s="27"/>
      <c r="H85" s="27"/>
      <c r="I85" s="27"/>
      <c r="J85" s="27"/>
      <c r="K85" s="27"/>
    </row>
    <row r="86" spans="4:11" x14ac:dyDescent="0.2">
      <c r="D86" s="27"/>
      <c r="E86" s="27"/>
      <c r="F86" s="27"/>
      <c r="G86" s="27"/>
      <c r="H86" s="27"/>
      <c r="I86" s="27"/>
      <c r="J86" s="27"/>
      <c r="K86" s="27"/>
    </row>
    <row r="87" spans="4:11" x14ac:dyDescent="0.2">
      <c r="D87" s="27"/>
      <c r="E87" s="27"/>
      <c r="F87" s="27"/>
      <c r="G87" s="27"/>
      <c r="H87" s="27"/>
      <c r="I87" s="27"/>
      <c r="J87" s="27"/>
      <c r="K87" s="27"/>
    </row>
    <row r="88" spans="4:11" x14ac:dyDescent="0.2">
      <c r="D88" s="27"/>
      <c r="E88" s="27"/>
      <c r="F88" s="27"/>
      <c r="G88" s="27"/>
      <c r="H88" s="27"/>
      <c r="I88" s="27"/>
      <c r="J88" s="27"/>
      <c r="K88" s="27"/>
    </row>
    <row r="89" spans="4:11" x14ac:dyDescent="0.2">
      <c r="D89" s="27"/>
      <c r="E89" s="27"/>
      <c r="F89" s="27"/>
      <c r="G89" s="27"/>
      <c r="H89" s="27"/>
      <c r="I89" s="27"/>
      <c r="J89" s="27"/>
      <c r="K89" s="27"/>
    </row>
    <row r="90" spans="4:11" x14ac:dyDescent="0.2">
      <c r="D90" s="27"/>
      <c r="E90" s="27"/>
      <c r="F90" s="27"/>
      <c r="G90" s="27"/>
      <c r="H90" s="27"/>
      <c r="I90" s="27"/>
      <c r="J90" s="27"/>
      <c r="K90" s="27"/>
    </row>
    <row r="91" spans="4:11" x14ac:dyDescent="0.2">
      <c r="D91" s="27"/>
      <c r="E91" s="27"/>
      <c r="F91" s="27"/>
      <c r="G91" s="27"/>
      <c r="H91" s="27"/>
      <c r="I91" s="27"/>
      <c r="J91" s="27"/>
      <c r="K91" s="27"/>
    </row>
    <row r="92" spans="4:11" x14ac:dyDescent="0.2">
      <c r="D92" s="27"/>
      <c r="E92" s="27"/>
      <c r="F92" s="27"/>
      <c r="G92" s="27"/>
      <c r="H92" s="27"/>
      <c r="I92" s="27"/>
      <c r="J92" s="27"/>
      <c r="K92" s="27"/>
    </row>
    <row r="93" spans="4:11" x14ac:dyDescent="0.2">
      <c r="D93" s="27"/>
      <c r="E93" s="27"/>
      <c r="F93" s="27"/>
      <c r="G93" s="27"/>
      <c r="H93" s="27"/>
      <c r="I93" s="27"/>
      <c r="J93" s="27"/>
      <c r="K93" s="27"/>
    </row>
    <row r="94" spans="4:11" x14ac:dyDescent="0.2">
      <c r="D94" s="27"/>
      <c r="E94" s="27"/>
      <c r="F94" s="27"/>
      <c r="G94" s="27"/>
      <c r="H94" s="27"/>
      <c r="I94" s="27"/>
      <c r="J94" s="27"/>
      <c r="K94" s="27"/>
    </row>
  </sheetData>
  <mergeCells count="72">
    <mergeCell ref="B2:F2"/>
    <mergeCell ref="D45:D46"/>
    <mergeCell ref="B5:B24"/>
    <mergeCell ref="B25:B48"/>
    <mergeCell ref="B49:B70"/>
    <mergeCell ref="D5:D7"/>
    <mergeCell ref="C5:C7"/>
    <mergeCell ref="D8:D13"/>
    <mergeCell ref="C8:C13"/>
    <mergeCell ref="D14:D17"/>
    <mergeCell ref="C14:C17"/>
    <mergeCell ref="C18:C21"/>
    <mergeCell ref="D18:D21"/>
    <mergeCell ref="D22:D24"/>
    <mergeCell ref="C22:C24"/>
    <mergeCell ref="C25:C26"/>
    <mergeCell ref="D25:D26"/>
    <mergeCell ref="C27:C28"/>
    <mergeCell ref="C29:C32"/>
    <mergeCell ref="D29:D32"/>
    <mergeCell ref="D33:D38"/>
    <mergeCell ref="C33:C38"/>
    <mergeCell ref="D62:D66"/>
    <mergeCell ref="D67:D70"/>
    <mergeCell ref="C62:C66"/>
    <mergeCell ref="C67:C70"/>
    <mergeCell ref="E67:E70"/>
    <mergeCell ref="E62:E66"/>
    <mergeCell ref="E27:E28"/>
    <mergeCell ref="E25:E26"/>
    <mergeCell ref="E22:E24"/>
    <mergeCell ref="C52:C55"/>
    <mergeCell ref="C56:C61"/>
    <mergeCell ref="D56:D61"/>
    <mergeCell ref="D39:D44"/>
    <mergeCell ref="C39:C44"/>
    <mergeCell ref="C45:C46"/>
    <mergeCell ref="E39:E44"/>
    <mergeCell ref="C49:C51"/>
    <mergeCell ref="D49:D51"/>
    <mergeCell ref="D52:D55"/>
    <mergeCell ref="D47:D48"/>
    <mergeCell ref="C47:C48"/>
    <mergeCell ref="D27:D28"/>
    <mergeCell ref="E5:E7"/>
    <mergeCell ref="F67:F70"/>
    <mergeCell ref="F62:F66"/>
    <mergeCell ref="F56:F61"/>
    <mergeCell ref="F52:F55"/>
    <mergeCell ref="F49:F51"/>
    <mergeCell ref="F47:F48"/>
    <mergeCell ref="F45:F46"/>
    <mergeCell ref="E33:E38"/>
    <mergeCell ref="E56:E61"/>
    <mergeCell ref="E52:E55"/>
    <mergeCell ref="E49:E51"/>
    <mergeCell ref="E47:E48"/>
    <mergeCell ref="E45:E46"/>
    <mergeCell ref="E14:E17"/>
    <mergeCell ref="E29:E32"/>
    <mergeCell ref="F5:F7"/>
    <mergeCell ref="F39:F44"/>
    <mergeCell ref="F33:F38"/>
    <mergeCell ref="F29:F32"/>
    <mergeCell ref="F27:F28"/>
    <mergeCell ref="F25:F26"/>
    <mergeCell ref="F22:F24"/>
    <mergeCell ref="E18:E21"/>
    <mergeCell ref="F18:F21"/>
    <mergeCell ref="F14:F17"/>
    <mergeCell ref="F8:F13"/>
    <mergeCell ref="E8:E13"/>
  </mergeCells>
  <printOptions horizontalCentered="1" verticalCentered="1"/>
  <pageMargins left="0.19685039370078741" right="0.19685039370078741" top="0.19685039370078741" bottom="0.19685039370078741" header="0" footer="0"/>
  <pageSetup paperSize="66" scale="43" fitToHeight="0" orientation="landscape" r:id="rId1"/>
  <rowBreaks count="4" manualBreakCount="4">
    <brk id="17" max="11" man="1"/>
    <brk id="32" max="11" man="1"/>
    <brk id="48" max="11" man="1"/>
    <brk id="55"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2341-2FA9-4727-92B7-986D9434F1D2}">
  <sheetPr codeName="Sheet8">
    <tabColor rgb="FFCCFF66"/>
    <pageSetUpPr fitToPage="1"/>
  </sheetPr>
  <dimension ref="B1:Q304"/>
  <sheetViews>
    <sheetView showGridLines="0" zoomScaleNormal="100" workbookViewId="0"/>
  </sheetViews>
  <sheetFormatPr defaultColWidth="9" defaultRowHeight="14.25" x14ac:dyDescent="0.2"/>
  <cols>
    <col min="1" max="1" width="1.25" style="2" customWidth="1"/>
    <col min="2" max="2" width="17.125" style="20" bestFit="1" customWidth="1"/>
    <col min="3" max="3" width="9" style="21"/>
    <col min="4" max="5" width="1.875" style="21" customWidth="1"/>
    <col min="6" max="6" width="11.25" style="2" bestFit="1" customWidth="1"/>
    <col min="7" max="7" width="13.125" style="2" bestFit="1" customWidth="1"/>
    <col min="8" max="14" width="9" style="2"/>
    <col min="15" max="15" width="20.875" style="2" bestFit="1" customWidth="1"/>
    <col min="16" max="16" width="15.25" style="2" bestFit="1" customWidth="1"/>
    <col min="17" max="17" width="8.125" style="2" customWidth="1"/>
    <col min="18" max="18" width="1.25" style="2" customWidth="1"/>
    <col min="19" max="16384" width="9" style="2"/>
  </cols>
  <sheetData>
    <row r="1" spans="2:17" ht="7.5" customHeight="1" thickBot="1" x14ac:dyDescent="0.25"/>
    <row r="2" spans="2:17" ht="34.5" thickBot="1" x14ac:dyDescent="0.25">
      <c r="F2" s="202" t="s">
        <v>1371</v>
      </c>
      <c r="G2" s="203"/>
      <c r="H2" s="203"/>
      <c r="I2" s="203"/>
      <c r="J2" s="203"/>
      <c r="K2" s="203"/>
      <c r="L2" s="203"/>
      <c r="M2" s="204"/>
    </row>
    <row r="3" spans="2:17" ht="15" thickBot="1" x14ac:dyDescent="0.25"/>
    <row r="4" spans="2:17" ht="15" x14ac:dyDescent="0.2">
      <c r="B4" s="132" t="s">
        <v>217</v>
      </c>
      <c r="C4" s="133" t="s">
        <v>97</v>
      </c>
      <c r="D4" s="145"/>
      <c r="E4" s="145"/>
      <c r="F4" s="132" t="s">
        <v>637</v>
      </c>
      <c r="G4" s="133" t="s">
        <v>638</v>
      </c>
      <c r="O4" s="140" t="s">
        <v>1025</v>
      </c>
      <c r="P4" s="141" t="s">
        <v>1369</v>
      </c>
      <c r="Q4" s="137" t="s">
        <v>1368</v>
      </c>
    </row>
    <row r="5" spans="2:17" x14ac:dyDescent="0.2">
      <c r="B5" s="130" t="s">
        <v>102</v>
      </c>
      <c r="C5" s="128">
        <v>2010</v>
      </c>
      <c r="F5" s="25" t="s">
        <v>209</v>
      </c>
      <c r="G5" s="134">
        <f>COUNTIFS($C$5:$C$304, "&gt;=1840",$C$5:$C$304, "&lt;1850")</f>
        <v>1</v>
      </c>
      <c r="O5" s="205" t="s">
        <v>1009</v>
      </c>
      <c r="P5" s="134" t="s">
        <v>118</v>
      </c>
      <c r="Q5" s="138">
        <v>226</v>
      </c>
    </row>
    <row r="6" spans="2:17" x14ac:dyDescent="0.2">
      <c r="B6" s="130" t="s">
        <v>0</v>
      </c>
      <c r="C6" s="128">
        <v>1980</v>
      </c>
      <c r="F6" s="25" t="s">
        <v>634</v>
      </c>
      <c r="G6" s="134">
        <f>COUNTIFS($C$5:$C$304, "&gt;=1900",$C$5:$C$304, "&lt;1910")</f>
        <v>1</v>
      </c>
      <c r="O6" s="206"/>
      <c r="P6" s="134" t="s">
        <v>1028</v>
      </c>
      <c r="Q6" s="138">
        <v>59</v>
      </c>
    </row>
    <row r="7" spans="2:17" x14ac:dyDescent="0.2">
      <c r="B7" s="130" t="s">
        <v>92</v>
      </c>
      <c r="C7" s="128">
        <v>2011</v>
      </c>
      <c r="F7" s="25" t="s">
        <v>210</v>
      </c>
      <c r="G7" s="134">
        <f>COUNTIFS($C$5:$C$304, "&gt;=1940",$C$5:$C$304, "&lt;1950")</f>
        <v>3</v>
      </c>
      <c r="O7" s="208"/>
      <c r="P7" s="136" t="s">
        <v>1029</v>
      </c>
      <c r="Q7" s="143">
        <v>15</v>
      </c>
    </row>
    <row r="8" spans="2:17" x14ac:dyDescent="0.2">
      <c r="B8" s="130" t="s">
        <v>176</v>
      </c>
      <c r="C8" s="128">
        <v>1997</v>
      </c>
      <c r="F8" s="25" t="s">
        <v>211</v>
      </c>
      <c r="G8" s="134">
        <f>COUNTIFS($C$5:$C$304, "&gt;=1950",$C$5:$C$304, "&lt;1960")</f>
        <v>3</v>
      </c>
      <c r="O8" s="205" t="s">
        <v>287</v>
      </c>
      <c r="P8" s="134" t="s">
        <v>578</v>
      </c>
      <c r="Q8" s="138">
        <v>164</v>
      </c>
    </row>
    <row r="9" spans="2:17" x14ac:dyDescent="0.2">
      <c r="B9" s="130" t="s">
        <v>559</v>
      </c>
      <c r="C9" s="128">
        <v>2019</v>
      </c>
      <c r="F9" s="25" t="s">
        <v>212</v>
      </c>
      <c r="G9" s="134">
        <f>COUNTIFS($C$5:$C$304, "&gt;=1960",$C$5:$C$304, "&lt;1970")</f>
        <v>6</v>
      </c>
      <c r="O9" s="206"/>
      <c r="P9" s="134" t="s">
        <v>462</v>
      </c>
      <c r="Q9" s="138">
        <v>18</v>
      </c>
    </row>
    <row r="10" spans="2:17" x14ac:dyDescent="0.2">
      <c r="B10" s="130" t="s">
        <v>190</v>
      </c>
      <c r="C10" s="128">
        <v>1983</v>
      </c>
      <c r="F10" s="25" t="s">
        <v>213</v>
      </c>
      <c r="G10" s="134">
        <f>COUNTIFS($C$5:$C$304, "&gt;=1970",$C$5:$C$304, "&lt;1980")</f>
        <v>21</v>
      </c>
      <c r="O10" s="206"/>
      <c r="P10" s="134" t="s">
        <v>434</v>
      </c>
      <c r="Q10" s="138">
        <v>13</v>
      </c>
    </row>
    <row r="11" spans="2:17" x14ac:dyDescent="0.2">
      <c r="B11" s="130" t="s">
        <v>109</v>
      </c>
      <c r="C11" s="128">
        <v>1992</v>
      </c>
      <c r="F11" s="25" t="s">
        <v>214</v>
      </c>
      <c r="G11" s="134">
        <f>COUNTIFS($C$5:$C$304, "&gt;=1980",$C$5:$C$304, "&lt;1990")</f>
        <v>39</v>
      </c>
      <c r="O11" s="206"/>
      <c r="P11" s="134" t="s">
        <v>389</v>
      </c>
      <c r="Q11" s="138">
        <v>92</v>
      </c>
    </row>
    <row r="12" spans="2:17" x14ac:dyDescent="0.2">
      <c r="B12" s="130" t="s">
        <v>1350</v>
      </c>
      <c r="C12" s="128">
        <v>2017</v>
      </c>
      <c r="F12" s="25" t="s">
        <v>215</v>
      </c>
      <c r="G12" s="134">
        <f>COUNTIFS($C$5:$C$304, "&gt;=1990",$C$5:$C$304, "&lt;2000")</f>
        <v>50</v>
      </c>
      <c r="O12" s="206"/>
      <c r="P12" s="134" t="s">
        <v>162</v>
      </c>
      <c r="Q12" s="138">
        <v>7</v>
      </c>
    </row>
    <row r="13" spans="2:17" x14ac:dyDescent="0.2">
      <c r="B13" s="130" t="s">
        <v>167</v>
      </c>
      <c r="C13" s="128">
        <v>2012</v>
      </c>
      <c r="F13" s="25" t="s">
        <v>216</v>
      </c>
      <c r="G13" s="134">
        <f>COUNTIFS($C$5:$C$304, "&gt;=2000",$C$5:$C$304, "&lt;2010")</f>
        <v>49</v>
      </c>
      <c r="O13" s="208"/>
      <c r="P13" s="136" t="s">
        <v>57</v>
      </c>
      <c r="Q13" s="143">
        <v>6</v>
      </c>
    </row>
    <row r="14" spans="2:17" x14ac:dyDescent="0.2">
      <c r="B14" s="130" t="s">
        <v>23</v>
      </c>
      <c r="C14" s="128">
        <v>1908</v>
      </c>
      <c r="F14" s="25" t="s">
        <v>636</v>
      </c>
      <c r="G14" s="134">
        <f>COUNTIFS($C$5:$C$304, "&gt;=2010",$C$5:$C$304, "&lt;2020")</f>
        <v>110</v>
      </c>
      <c r="O14" s="205" t="s">
        <v>377</v>
      </c>
      <c r="P14" s="134" t="s">
        <v>1054</v>
      </c>
      <c r="Q14" s="138">
        <v>52</v>
      </c>
    </row>
    <row r="15" spans="2:17" x14ac:dyDescent="0.2">
      <c r="B15" s="130" t="s">
        <v>195</v>
      </c>
      <c r="C15" s="128">
        <v>1989</v>
      </c>
      <c r="F15" s="135" t="s">
        <v>635</v>
      </c>
      <c r="G15" s="136">
        <f>COUNTIFS($C$5:$C$304, "&gt;=2020",$C$5:$C$304, "&lt;2030")</f>
        <v>17</v>
      </c>
      <c r="O15" s="206"/>
      <c r="P15" s="134" t="s">
        <v>424</v>
      </c>
      <c r="Q15" s="138">
        <v>42</v>
      </c>
    </row>
    <row r="16" spans="2:17" x14ac:dyDescent="0.2">
      <c r="B16" s="130" t="s">
        <v>1</v>
      </c>
      <c r="C16" s="128">
        <v>1996</v>
      </c>
      <c r="O16" s="206"/>
      <c r="P16" s="134" t="s">
        <v>294</v>
      </c>
      <c r="Q16" s="138">
        <v>42</v>
      </c>
    </row>
    <row r="17" spans="2:17" x14ac:dyDescent="0.2">
      <c r="B17" s="130" t="s">
        <v>91</v>
      </c>
      <c r="C17" s="128">
        <v>2003</v>
      </c>
      <c r="O17" s="208"/>
      <c r="P17" s="136" t="s">
        <v>96</v>
      </c>
      <c r="Q17" s="143">
        <v>164</v>
      </c>
    </row>
    <row r="18" spans="2:17" x14ac:dyDescent="0.2">
      <c r="B18" s="130" t="s">
        <v>154</v>
      </c>
      <c r="C18" s="128">
        <v>2008</v>
      </c>
      <c r="O18" s="205" t="s">
        <v>1343</v>
      </c>
      <c r="P18" s="134" t="s">
        <v>1054</v>
      </c>
      <c r="Q18" s="138">
        <v>48</v>
      </c>
    </row>
    <row r="19" spans="2:17" x14ac:dyDescent="0.2">
      <c r="B19" s="130" t="s">
        <v>165</v>
      </c>
      <c r="C19" s="128">
        <v>2008</v>
      </c>
      <c r="O19" s="206"/>
      <c r="P19" s="134" t="s">
        <v>425</v>
      </c>
      <c r="Q19" s="138">
        <v>17</v>
      </c>
    </row>
    <row r="20" spans="2:17" x14ac:dyDescent="0.2">
      <c r="B20" s="130" t="s">
        <v>17</v>
      </c>
      <c r="C20" s="128">
        <v>2010</v>
      </c>
      <c r="O20" s="206"/>
      <c r="P20" s="134" t="s">
        <v>294</v>
      </c>
      <c r="Q20" s="138">
        <v>18</v>
      </c>
    </row>
    <row r="21" spans="2:17" x14ac:dyDescent="0.2">
      <c r="B21" s="130" t="s">
        <v>172</v>
      </c>
      <c r="C21" s="128">
        <v>2010</v>
      </c>
      <c r="O21" s="208"/>
      <c r="P21" s="136" t="s">
        <v>96</v>
      </c>
      <c r="Q21" s="143">
        <v>217</v>
      </c>
    </row>
    <row r="22" spans="2:17" x14ac:dyDescent="0.2">
      <c r="B22" s="130" t="s">
        <v>173</v>
      </c>
      <c r="C22" s="128">
        <v>2010</v>
      </c>
      <c r="O22" s="205" t="s">
        <v>1011</v>
      </c>
      <c r="P22" s="134" t="s">
        <v>312</v>
      </c>
      <c r="Q22" s="138">
        <v>111</v>
      </c>
    </row>
    <row r="23" spans="2:17" x14ac:dyDescent="0.2">
      <c r="B23" s="130" t="s">
        <v>353</v>
      </c>
      <c r="C23" s="128">
        <v>2021</v>
      </c>
      <c r="O23" s="206"/>
      <c r="P23" s="134" t="s">
        <v>329</v>
      </c>
      <c r="Q23" s="138">
        <v>104</v>
      </c>
    </row>
    <row r="24" spans="2:17" ht="15" thickBot="1" x14ac:dyDescent="0.25">
      <c r="B24" s="130" t="s">
        <v>82</v>
      </c>
      <c r="C24" s="128">
        <v>1994</v>
      </c>
      <c r="O24" s="207"/>
      <c r="P24" s="142" t="s">
        <v>313</v>
      </c>
      <c r="Q24" s="139">
        <v>85</v>
      </c>
    </row>
    <row r="25" spans="2:17" x14ac:dyDescent="0.2">
      <c r="B25" s="130" t="s">
        <v>114</v>
      </c>
      <c r="C25" s="128">
        <v>1984</v>
      </c>
    </row>
    <row r="26" spans="2:17" x14ac:dyDescent="0.2">
      <c r="B26" s="130" t="s">
        <v>178</v>
      </c>
      <c r="C26" s="128">
        <v>1996</v>
      </c>
    </row>
    <row r="27" spans="2:17" x14ac:dyDescent="0.2">
      <c r="B27" s="130" t="s">
        <v>51</v>
      </c>
      <c r="C27" s="128">
        <v>1989</v>
      </c>
    </row>
    <row r="28" spans="2:17" x14ac:dyDescent="0.2">
      <c r="B28" s="130" t="s">
        <v>24</v>
      </c>
      <c r="C28" s="128">
        <v>2019</v>
      </c>
    </row>
    <row r="29" spans="2:17" x14ac:dyDescent="0.2">
      <c r="B29" s="130" t="s">
        <v>369</v>
      </c>
      <c r="C29" s="128">
        <v>2021</v>
      </c>
    </row>
    <row r="30" spans="2:17" x14ac:dyDescent="0.2">
      <c r="B30" s="130" t="s">
        <v>155</v>
      </c>
      <c r="C30" s="128">
        <v>1971</v>
      </c>
    </row>
    <row r="31" spans="2:17" x14ac:dyDescent="0.2">
      <c r="B31" s="130" t="s">
        <v>47</v>
      </c>
      <c r="C31" s="128">
        <v>1972</v>
      </c>
    </row>
    <row r="32" spans="2:17" x14ac:dyDescent="0.2">
      <c r="B32" s="130" t="s">
        <v>200</v>
      </c>
      <c r="C32" s="128">
        <v>2020</v>
      </c>
    </row>
    <row r="33" spans="2:3" x14ac:dyDescent="0.2">
      <c r="B33" s="130" t="s">
        <v>122</v>
      </c>
      <c r="C33" s="128">
        <v>1995</v>
      </c>
    </row>
    <row r="34" spans="2:3" x14ac:dyDescent="0.2">
      <c r="B34" s="130" t="s">
        <v>25</v>
      </c>
      <c r="C34" s="128">
        <v>2015</v>
      </c>
    </row>
    <row r="35" spans="2:3" x14ac:dyDescent="0.2">
      <c r="B35" s="130" t="s">
        <v>303</v>
      </c>
      <c r="C35" s="128">
        <v>2021</v>
      </c>
    </row>
    <row r="36" spans="2:3" x14ac:dyDescent="0.2">
      <c r="B36" s="130" t="s">
        <v>170</v>
      </c>
      <c r="C36" s="128">
        <v>1990</v>
      </c>
    </row>
    <row r="37" spans="2:3" x14ac:dyDescent="0.2">
      <c r="B37" s="130" t="s">
        <v>124</v>
      </c>
      <c r="C37" s="128">
        <v>1978</v>
      </c>
    </row>
    <row r="38" spans="2:3" x14ac:dyDescent="0.2">
      <c r="B38" s="130" t="s">
        <v>123</v>
      </c>
      <c r="C38" s="128">
        <v>2014</v>
      </c>
    </row>
    <row r="39" spans="2:3" x14ac:dyDescent="0.2">
      <c r="B39" s="130" t="s">
        <v>443</v>
      </c>
      <c r="C39" s="128">
        <v>2007</v>
      </c>
    </row>
    <row r="40" spans="2:3" x14ac:dyDescent="0.2">
      <c r="B40" s="130" t="s">
        <v>488</v>
      </c>
      <c r="C40" s="128">
        <v>1848</v>
      </c>
    </row>
    <row r="41" spans="2:3" x14ac:dyDescent="0.2">
      <c r="B41" s="130" t="s">
        <v>3</v>
      </c>
      <c r="C41" s="128">
        <v>2008</v>
      </c>
    </row>
    <row r="42" spans="2:3" x14ac:dyDescent="0.2">
      <c r="B42" s="130" t="s">
        <v>1348</v>
      </c>
      <c r="C42" s="128">
        <v>2019</v>
      </c>
    </row>
    <row r="43" spans="2:3" x14ac:dyDescent="0.2">
      <c r="B43" s="130" t="s">
        <v>139</v>
      </c>
      <c r="C43" s="128">
        <v>1984</v>
      </c>
    </row>
    <row r="44" spans="2:3" x14ac:dyDescent="0.2">
      <c r="B44" s="130" t="s">
        <v>376</v>
      </c>
      <c r="C44" s="128">
        <v>2019</v>
      </c>
    </row>
    <row r="45" spans="2:3" x14ac:dyDescent="0.2">
      <c r="B45" s="130" t="s">
        <v>337</v>
      </c>
      <c r="C45" s="128">
        <v>2010</v>
      </c>
    </row>
    <row r="46" spans="2:3" x14ac:dyDescent="0.2">
      <c r="B46" s="130" t="s">
        <v>111</v>
      </c>
      <c r="C46" s="128">
        <v>2004</v>
      </c>
    </row>
    <row r="47" spans="2:3" x14ac:dyDescent="0.2">
      <c r="B47" s="130" t="s">
        <v>121</v>
      </c>
      <c r="C47" s="128">
        <v>2019</v>
      </c>
    </row>
    <row r="48" spans="2:3" x14ac:dyDescent="0.2">
      <c r="B48" s="130" t="s">
        <v>142</v>
      </c>
      <c r="C48" s="128">
        <v>2004</v>
      </c>
    </row>
    <row r="49" spans="2:3" x14ac:dyDescent="0.2">
      <c r="B49" s="130" t="s">
        <v>335</v>
      </c>
      <c r="C49" s="128">
        <v>1987</v>
      </c>
    </row>
    <row r="50" spans="2:3" x14ac:dyDescent="0.2">
      <c r="B50" s="130" t="s">
        <v>367</v>
      </c>
      <c r="C50" s="128">
        <v>2020</v>
      </c>
    </row>
    <row r="51" spans="2:3" x14ac:dyDescent="0.2">
      <c r="B51" s="130" t="s">
        <v>309</v>
      </c>
      <c r="C51" s="128">
        <v>1964</v>
      </c>
    </row>
    <row r="52" spans="2:3" x14ac:dyDescent="0.2">
      <c r="B52" s="130" t="s">
        <v>135</v>
      </c>
      <c r="C52" s="128">
        <v>1988</v>
      </c>
    </row>
    <row r="53" spans="2:3" x14ac:dyDescent="0.2">
      <c r="B53" s="130" t="s">
        <v>446</v>
      </c>
      <c r="C53" s="128">
        <v>2021</v>
      </c>
    </row>
    <row r="54" spans="2:3" x14ac:dyDescent="0.2">
      <c r="B54" s="130" t="s">
        <v>349</v>
      </c>
      <c r="C54" s="128">
        <v>2019</v>
      </c>
    </row>
    <row r="55" spans="2:3" x14ac:dyDescent="0.2">
      <c r="B55" s="130" t="s">
        <v>364</v>
      </c>
      <c r="C55" s="128">
        <v>2019</v>
      </c>
    </row>
    <row r="56" spans="2:3" x14ac:dyDescent="0.2">
      <c r="B56" s="130" t="s">
        <v>169</v>
      </c>
      <c r="C56" s="128">
        <v>2016</v>
      </c>
    </row>
    <row r="57" spans="2:3" x14ac:dyDescent="0.2">
      <c r="B57" s="130" t="s">
        <v>26</v>
      </c>
      <c r="C57" s="128">
        <v>2015</v>
      </c>
    </row>
    <row r="58" spans="2:3" x14ac:dyDescent="0.2">
      <c r="B58" s="130" t="s">
        <v>21</v>
      </c>
      <c r="C58" s="128">
        <v>1996</v>
      </c>
    </row>
    <row r="59" spans="2:3" x14ac:dyDescent="0.2">
      <c r="B59" s="130" t="s">
        <v>54</v>
      </c>
      <c r="C59" s="128">
        <v>2008</v>
      </c>
    </row>
    <row r="60" spans="2:3" x14ac:dyDescent="0.2">
      <c r="B60" s="130" t="s">
        <v>144</v>
      </c>
      <c r="C60" s="128">
        <v>2007</v>
      </c>
    </row>
    <row r="61" spans="2:3" x14ac:dyDescent="0.2">
      <c r="B61" s="130" t="s">
        <v>10</v>
      </c>
      <c r="C61" s="128">
        <v>1973</v>
      </c>
    </row>
    <row r="62" spans="2:3" x14ac:dyDescent="0.2">
      <c r="B62" s="130" t="s">
        <v>208</v>
      </c>
      <c r="C62" s="128">
        <v>1995</v>
      </c>
    </row>
    <row r="63" spans="2:3" x14ac:dyDescent="0.2">
      <c r="B63" s="130" t="s">
        <v>206</v>
      </c>
      <c r="C63" s="128">
        <v>2012</v>
      </c>
    </row>
    <row r="64" spans="2:3" x14ac:dyDescent="0.2">
      <c r="B64" s="130" t="s">
        <v>614</v>
      </c>
      <c r="C64" s="128">
        <v>2014</v>
      </c>
    </row>
    <row r="65" spans="2:3" x14ac:dyDescent="0.2">
      <c r="B65" s="130" t="s">
        <v>112</v>
      </c>
      <c r="C65" s="128">
        <v>2011</v>
      </c>
    </row>
    <row r="66" spans="2:3" x14ac:dyDescent="0.2">
      <c r="B66" s="130" t="s">
        <v>119</v>
      </c>
      <c r="C66" s="128">
        <v>2005</v>
      </c>
    </row>
    <row r="67" spans="2:3" x14ac:dyDescent="0.2">
      <c r="B67" s="130" t="s">
        <v>6</v>
      </c>
      <c r="C67" s="128">
        <v>1987</v>
      </c>
    </row>
    <row r="68" spans="2:3" x14ac:dyDescent="0.2">
      <c r="B68" s="130" t="s">
        <v>77</v>
      </c>
      <c r="C68" s="128">
        <v>1969</v>
      </c>
    </row>
    <row r="69" spans="2:3" x14ac:dyDescent="0.2">
      <c r="B69" s="130" t="s">
        <v>113</v>
      </c>
      <c r="C69" s="128">
        <v>1998</v>
      </c>
    </row>
    <row r="70" spans="2:3" x14ac:dyDescent="0.2">
      <c r="B70" s="130" t="s">
        <v>7</v>
      </c>
      <c r="C70" s="128">
        <v>1974</v>
      </c>
    </row>
    <row r="71" spans="2:3" x14ac:dyDescent="0.2">
      <c r="B71" s="130" t="s">
        <v>27</v>
      </c>
      <c r="C71" s="128">
        <v>1990</v>
      </c>
    </row>
    <row r="72" spans="2:3" x14ac:dyDescent="0.2">
      <c r="B72" s="130" t="s">
        <v>517</v>
      </c>
      <c r="C72" s="128">
        <v>2012</v>
      </c>
    </row>
    <row r="73" spans="2:3" x14ac:dyDescent="0.2">
      <c r="B73" s="130" t="s">
        <v>427</v>
      </c>
      <c r="C73" s="128">
        <v>1995</v>
      </c>
    </row>
    <row r="74" spans="2:3" x14ac:dyDescent="0.2">
      <c r="B74" s="130" t="s">
        <v>317</v>
      </c>
      <c r="C74" s="128">
        <v>1964</v>
      </c>
    </row>
    <row r="75" spans="2:3" x14ac:dyDescent="0.2">
      <c r="B75" s="130" t="s">
        <v>74</v>
      </c>
      <c r="C75" s="128">
        <v>2019</v>
      </c>
    </row>
    <row r="76" spans="2:3" x14ac:dyDescent="0.2">
      <c r="B76" s="130" t="s">
        <v>179</v>
      </c>
      <c r="C76" s="128">
        <v>1993</v>
      </c>
    </row>
    <row r="77" spans="2:3" x14ac:dyDescent="0.2">
      <c r="B77" s="130" t="s">
        <v>182</v>
      </c>
      <c r="C77" s="128">
        <v>2013</v>
      </c>
    </row>
    <row r="78" spans="2:3" x14ac:dyDescent="0.2">
      <c r="B78" s="130" t="s">
        <v>184</v>
      </c>
      <c r="C78" s="128">
        <v>2019</v>
      </c>
    </row>
    <row r="79" spans="2:3" x14ac:dyDescent="0.2">
      <c r="B79" s="130" t="s">
        <v>359</v>
      </c>
      <c r="C79" s="128">
        <v>2018</v>
      </c>
    </row>
    <row r="80" spans="2:3" x14ac:dyDescent="0.2">
      <c r="B80" s="130" t="s">
        <v>633</v>
      </c>
      <c r="C80" s="128">
        <v>2011</v>
      </c>
    </row>
    <row r="81" spans="2:3" x14ac:dyDescent="0.2">
      <c r="B81" s="130" t="s">
        <v>354</v>
      </c>
      <c r="C81" s="128">
        <v>1972</v>
      </c>
    </row>
    <row r="82" spans="2:3" x14ac:dyDescent="0.2">
      <c r="B82" s="130" t="s">
        <v>177</v>
      </c>
      <c r="C82" s="128">
        <v>2011</v>
      </c>
    </row>
    <row r="83" spans="2:3" x14ac:dyDescent="0.2">
      <c r="B83" s="130" t="s">
        <v>157</v>
      </c>
      <c r="C83" s="128">
        <v>2011</v>
      </c>
    </row>
    <row r="84" spans="2:3" x14ac:dyDescent="0.2">
      <c r="B84" s="130" t="s">
        <v>66</v>
      </c>
      <c r="C84" s="128">
        <v>1971</v>
      </c>
    </row>
    <row r="85" spans="2:3" x14ac:dyDescent="0.2">
      <c r="B85" s="130" t="s">
        <v>67</v>
      </c>
      <c r="C85" s="128">
        <v>1978</v>
      </c>
    </row>
    <row r="86" spans="2:3" x14ac:dyDescent="0.2">
      <c r="B86" s="130" t="s">
        <v>68</v>
      </c>
      <c r="C86" s="128">
        <v>1982</v>
      </c>
    </row>
    <row r="87" spans="2:3" x14ac:dyDescent="0.2">
      <c r="B87" s="130" t="s">
        <v>560</v>
      </c>
      <c r="C87" s="128">
        <v>2007</v>
      </c>
    </row>
    <row r="88" spans="2:3" x14ac:dyDescent="0.2">
      <c r="B88" s="130" t="s">
        <v>480</v>
      </c>
      <c r="C88" s="128">
        <v>2016</v>
      </c>
    </row>
    <row r="89" spans="2:3" x14ac:dyDescent="0.2">
      <c r="B89" s="130" t="s">
        <v>207</v>
      </c>
      <c r="C89" s="128">
        <v>1977</v>
      </c>
    </row>
    <row r="90" spans="2:3" x14ac:dyDescent="0.2">
      <c r="B90" s="130" t="s">
        <v>156</v>
      </c>
      <c r="C90" s="128">
        <v>2010</v>
      </c>
    </row>
    <row r="91" spans="2:3" x14ac:dyDescent="0.2">
      <c r="B91" s="130" t="s">
        <v>193</v>
      </c>
      <c r="C91" s="128">
        <v>1994</v>
      </c>
    </row>
    <row r="92" spans="2:3" x14ac:dyDescent="0.2">
      <c r="B92" s="130" t="s">
        <v>101</v>
      </c>
      <c r="C92" s="128">
        <v>1998</v>
      </c>
    </row>
    <row r="93" spans="2:3" x14ac:dyDescent="0.2">
      <c r="B93" s="130" t="s">
        <v>65</v>
      </c>
      <c r="C93" s="128">
        <v>1983</v>
      </c>
    </row>
    <row r="94" spans="2:3" x14ac:dyDescent="0.2">
      <c r="B94" s="130" t="s">
        <v>532</v>
      </c>
      <c r="C94" s="128">
        <v>1992</v>
      </c>
    </row>
    <row r="95" spans="2:3" x14ac:dyDescent="0.2">
      <c r="B95" s="130" t="s">
        <v>188</v>
      </c>
      <c r="C95" s="128">
        <v>2019</v>
      </c>
    </row>
    <row r="96" spans="2:3" x14ac:dyDescent="0.2">
      <c r="B96" s="130" t="s">
        <v>524</v>
      </c>
      <c r="C96" s="128">
        <v>2002</v>
      </c>
    </row>
    <row r="97" spans="2:3" x14ac:dyDescent="0.2">
      <c r="B97" s="130" t="s">
        <v>336</v>
      </c>
      <c r="C97" s="128">
        <v>2011</v>
      </c>
    </row>
    <row r="98" spans="2:3" x14ac:dyDescent="0.2">
      <c r="B98" s="130" t="s">
        <v>529</v>
      </c>
      <c r="C98" s="128">
        <v>1986</v>
      </c>
    </row>
    <row r="99" spans="2:3" x14ac:dyDescent="0.2">
      <c r="B99" s="130" t="s">
        <v>465</v>
      </c>
      <c r="C99" s="128">
        <v>2011</v>
      </c>
    </row>
    <row r="100" spans="2:3" x14ac:dyDescent="0.2">
      <c r="B100" s="130" t="s">
        <v>20</v>
      </c>
      <c r="C100" s="128">
        <v>2006</v>
      </c>
    </row>
    <row r="101" spans="2:3" x14ac:dyDescent="0.2">
      <c r="B101" s="130" t="s">
        <v>370</v>
      </c>
      <c r="C101" s="128">
        <v>2015</v>
      </c>
    </row>
    <row r="102" spans="2:3" x14ac:dyDescent="0.2">
      <c r="B102" s="130" t="s">
        <v>368</v>
      </c>
      <c r="C102" s="128">
        <v>2019</v>
      </c>
    </row>
    <row r="103" spans="2:3" x14ac:dyDescent="0.2">
      <c r="B103" s="130" t="s">
        <v>125</v>
      </c>
      <c r="C103" s="128">
        <v>1949</v>
      </c>
    </row>
    <row r="104" spans="2:3" x14ac:dyDescent="0.2">
      <c r="B104" s="130" t="s">
        <v>186</v>
      </c>
      <c r="C104" s="128">
        <v>1989</v>
      </c>
    </row>
    <row r="105" spans="2:3" x14ac:dyDescent="0.2">
      <c r="B105" s="130" t="s">
        <v>374</v>
      </c>
      <c r="C105" s="128">
        <v>2011</v>
      </c>
    </row>
    <row r="106" spans="2:3" x14ac:dyDescent="0.2">
      <c r="B106" s="130" t="s">
        <v>375</v>
      </c>
      <c r="C106" s="128">
        <v>2018</v>
      </c>
    </row>
    <row r="107" spans="2:3" x14ac:dyDescent="0.2">
      <c r="B107" s="130" t="s">
        <v>278</v>
      </c>
      <c r="C107" s="128">
        <v>2008</v>
      </c>
    </row>
    <row r="108" spans="2:3" x14ac:dyDescent="0.2">
      <c r="B108" s="130" t="s">
        <v>44</v>
      </c>
      <c r="C108" s="128">
        <v>2009</v>
      </c>
    </row>
    <row r="109" spans="2:3" x14ac:dyDescent="0.2">
      <c r="B109" s="130" t="s">
        <v>194</v>
      </c>
      <c r="C109" s="128">
        <v>1994</v>
      </c>
    </row>
    <row r="110" spans="2:3" x14ac:dyDescent="0.2">
      <c r="B110" s="130" t="s">
        <v>519</v>
      </c>
      <c r="C110" s="128">
        <v>1997</v>
      </c>
    </row>
    <row r="111" spans="2:3" x14ac:dyDescent="0.2">
      <c r="B111" s="130" t="s">
        <v>548</v>
      </c>
      <c r="C111" s="128">
        <v>1998</v>
      </c>
    </row>
    <row r="112" spans="2:3" x14ac:dyDescent="0.2">
      <c r="B112" s="130" t="s">
        <v>16</v>
      </c>
      <c r="C112" s="128">
        <v>2009</v>
      </c>
    </row>
    <row r="113" spans="2:3" x14ac:dyDescent="0.2">
      <c r="B113" s="130" t="s">
        <v>58</v>
      </c>
      <c r="C113" s="128">
        <v>2007</v>
      </c>
    </row>
    <row r="114" spans="2:3" x14ac:dyDescent="0.2">
      <c r="B114" s="130" t="s">
        <v>120</v>
      </c>
      <c r="C114" s="128">
        <v>1981</v>
      </c>
    </row>
    <row r="115" spans="2:3" x14ac:dyDescent="0.2">
      <c r="B115" s="130" t="s">
        <v>126</v>
      </c>
      <c r="C115" s="128">
        <v>1952</v>
      </c>
    </row>
    <row r="116" spans="2:3" x14ac:dyDescent="0.2">
      <c r="B116" s="130" t="s">
        <v>277</v>
      </c>
      <c r="C116" s="128">
        <v>2005</v>
      </c>
    </row>
    <row r="117" spans="2:3" x14ac:dyDescent="0.2">
      <c r="B117" s="130" t="s">
        <v>275</v>
      </c>
      <c r="C117" s="128">
        <v>2020</v>
      </c>
    </row>
    <row r="118" spans="2:3" x14ac:dyDescent="0.2">
      <c r="B118" s="130" t="s">
        <v>140</v>
      </c>
      <c r="C118" s="128">
        <v>1986</v>
      </c>
    </row>
    <row r="119" spans="2:3" x14ac:dyDescent="0.2">
      <c r="B119" s="130" t="s">
        <v>107</v>
      </c>
      <c r="C119" s="128">
        <v>2013</v>
      </c>
    </row>
    <row r="120" spans="2:3" x14ac:dyDescent="0.2">
      <c r="B120" s="130" t="s">
        <v>279</v>
      </c>
      <c r="C120" s="128">
        <v>2020</v>
      </c>
    </row>
    <row r="121" spans="2:3" x14ac:dyDescent="0.2">
      <c r="B121" s="130" t="s">
        <v>133</v>
      </c>
      <c r="C121" s="128">
        <v>1981</v>
      </c>
    </row>
    <row r="122" spans="2:3" x14ac:dyDescent="0.2">
      <c r="B122" s="130" t="s">
        <v>473</v>
      </c>
      <c r="C122" s="128">
        <v>2013</v>
      </c>
    </row>
    <row r="123" spans="2:3" x14ac:dyDescent="0.2">
      <c r="B123" s="130" t="s">
        <v>594</v>
      </c>
      <c r="C123" s="128">
        <v>2002</v>
      </c>
    </row>
    <row r="124" spans="2:3" x14ac:dyDescent="0.2">
      <c r="B124" s="130" t="s">
        <v>189</v>
      </c>
      <c r="C124" s="128">
        <v>2016</v>
      </c>
    </row>
    <row r="125" spans="2:3" x14ac:dyDescent="0.2">
      <c r="B125" s="130" t="s">
        <v>80</v>
      </c>
      <c r="C125" s="128">
        <v>1997</v>
      </c>
    </row>
    <row r="126" spans="2:3" x14ac:dyDescent="0.2">
      <c r="B126" s="130" t="s">
        <v>141</v>
      </c>
      <c r="C126" s="128">
        <v>1999</v>
      </c>
    </row>
    <row r="127" spans="2:3" x14ac:dyDescent="0.2">
      <c r="B127" s="130" t="s">
        <v>32</v>
      </c>
      <c r="C127" s="128">
        <v>2011</v>
      </c>
    </row>
    <row r="128" spans="2:3" x14ac:dyDescent="0.2">
      <c r="B128" s="130" t="s">
        <v>280</v>
      </c>
      <c r="C128" s="128">
        <v>2012</v>
      </c>
    </row>
    <row r="129" spans="2:3" x14ac:dyDescent="0.2">
      <c r="B129" s="130" t="s">
        <v>99</v>
      </c>
      <c r="C129" s="128">
        <v>1975</v>
      </c>
    </row>
    <row r="130" spans="2:3" x14ac:dyDescent="0.2">
      <c r="B130" s="130" t="s">
        <v>185</v>
      </c>
      <c r="C130" s="128">
        <v>1984</v>
      </c>
    </row>
    <row r="131" spans="2:3" x14ac:dyDescent="0.2">
      <c r="B131" s="130" t="s">
        <v>266</v>
      </c>
      <c r="C131" s="128">
        <v>2009</v>
      </c>
    </row>
    <row r="132" spans="2:3" x14ac:dyDescent="0.2">
      <c r="B132" s="130" t="s">
        <v>171</v>
      </c>
      <c r="C132" s="128">
        <v>2014</v>
      </c>
    </row>
    <row r="133" spans="2:3" x14ac:dyDescent="0.2">
      <c r="B133" s="130" t="s">
        <v>525</v>
      </c>
      <c r="C133" s="128">
        <v>2017</v>
      </c>
    </row>
    <row r="134" spans="2:3" x14ac:dyDescent="0.2">
      <c r="B134" s="130" t="s">
        <v>357</v>
      </c>
      <c r="C134" s="128">
        <v>1977</v>
      </c>
    </row>
    <row r="135" spans="2:3" x14ac:dyDescent="0.2">
      <c r="B135" s="130" t="s">
        <v>606</v>
      </c>
      <c r="C135" s="128">
        <v>2013</v>
      </c>
    </row>
    <row r="136" spans="2:3" x14ac:dyDescent="0.2">
      <c r="B136" s="130" t="s">
        <v>586</v>
      </c>
      <c r="C136" s="128">
        <v>2016</v>
      </c>
    </row>
    <row r="137" spans="2:3" x14ac:dyDescent="0.2">
      <c r="B137" s="130" t="s">
        <v>324</v>
      </c>
      <c r="C137" s="128">
        <v>2013</v>
      </c>
    </row>
    <row r="138" spans="2:3" x14ac:dyDescent="0.2">
      <c r="B138" s="130" t="s">
        <v>13</v>
      </c>
      <c r="C138" s="128">
        <v>1973</v>
      </c>
    </row>
    <row r="139" spans="2:3" x14ac:dyDescent="0.2">
      <c r="B139" s="130" t="s">
        <v>63</v>
      </c>
      <c r="C139" s="128">
        <v>1993</v>
      </c>
    </row>
    <row r="140" spans="2:3" x14ac:dyDescent="0.2">
      <c r="B140" s="130" t="s">
        <v>196</v>
      </c>
      <c r="C140" s="128">
        <v>1996</v>
      </c>
    </row>
    <row r="141" spans="2:3" x14ac:dyDescent="0.2">
      <c r="B141" s="130" t="s">
        <v>110</v>
      </c>
      <c r="C141" s="128">
        <v>2015</v>
      </c>
    </row>
    <row r="142" spans="2:3" x14ac:dyDescent="0.2">
      <c r="B142" s="130" t="s">
        <v>33</v>
      </c>
      <c r="C142" s="128">
        <v>1990</v>
      </c>
    </row>
    <row r="143" spans="2:3" x14ac:dyDescent="0.2">
      <c r="B143" s="130" t="s">
        <v>466</v>
      </c>
      <c r="C143" s="128">
        <v>2016</v>
      </c>
    </row>
    <row r="144" spans="2:3" x14ac:dyDescent="0.2">
      <c r="B144" s="130" t="s">
        <v>34</v>
      </c>
      <c r="C144" s="128">
        <v>2005</v>
      </c>
    </row>
    <row r="145" spans="2:3" x14ac:dyDescent="0.2">
      <c r="B145" s="130" t="s">
        <v>98</v>
      </c>
      <c r="C145" s="128">
        <v>1986</v>
      </c>
    </row>
    <row r="146" spans="2:3" x14ac:dyDescent="0.2">
      <c r="B146" s="130" t="s">
        <v>347</v>
      </c>
      <c r="C146" s="128">
        <v>2020</v>
      </c>
    </row>
    <row r="147" spans="2:3" x14ac:dyDescent="0.2">
      <c r="B147" s="130" t="s">
        <v>42</v>
      </c>
      <c r="C147" s="128">
        <v>2014</v>
      </c>
    </row>
    <row r="148" spans="2:3" x14ac:dyDescent="0.2">
      <c r="B148" s="130" t="s">
        <v>348</v>
      </c>
      <c r="C148" s="128">
        <v>2021</v>
      </c>
    </row>
    <row r="149" spans="2:3" x14ac:dyDescent="0.2">
      <c r="B149" s="130" t="s">
        <v>55</v>
      </c>
      <c r="C149" s="128">
        <v>2014</v>
      </c>
    </row>
    <row r="150" spans="2:3" x14ac:dyDescent="0.2">
      <c r="B150" s="130" t="s">
        <v>53</v>
      </c>
      <c r="C150" s="128">
        <v>1982</v>
      </c>
    </row>
    <row r="151" spans="2:3" x14ac:dyDescent="0.2">
      <c r="B151" s="130" t="s">
        <v>83</v>
      </c>
      <c r="C151" s="128">
        <v>1968</v>
      </c>
    </row>
    <row r="152" spans="2:3" x14ac:dyDescent="0.2">
      <c r="B152" s="130" t="s">
        <v>85</v>
      </c>
      <c r="C152" s="128">
        <v>1944</v>
      </c>
    </row>
    <row r="153" spans="2:3" x14ac:dyDescent="0.2">
      <c r="B153" s="130" t="s">
        <v>459</v>
      </c>
      <c r="C153" s="128">
        <v>2015</v>
      </c>
    </row>
    <row r="154" spans="2:3" x14ac:dyDescent="0.2">
      <c r="B154" s="130" t="s">
        <v>79</v>
      </c>
      <c r="C154" s="128">
        <v>2017</v>
      </c>
    </row>
    <row r="155" spans="2:3" x14ac:dyDescent="0.2">
      <c r="B155" s="130" t="s">
        <v>103</v>
      </c>
      <c r="C155" s="128">
        <v>1972</v>
      </c>
    </row>
    <row r="156" spans="2:3" x14ac:dyDescent="0.2">
      <c r="B156" s="130" t="s">
        <v>128</v>
      </c>
      <c r="C156" s="128">
        <v>1977</v>
      </c>
    </row>
    <row r="157" spans="2:3" x14ac:dyDescent="0.2">
      <c r="B157" s="130" t="s">
        <v>60</v>
      </c>
      <c r="C157" s="128">
        <v>1984</v>
      </c>
    </row>
    <row r="158" spans="2:3" x14ac:dyDescent="0.2">
      <c r="B158" s="130" t="s">
        <v>351</v>
      </c>
      <c r="C158" s="128">
        <v>2021</v>
      </c>
    </row>
    <row r="159" spans="2:3" x14ac:dyDescent="0.2">
      <c r="B159" s="130" t="s">
        <v>48</v>
      </c>
      <c r="C159" s="128">
        <v>1987</v>
      </c>
    </row>
    <row r="160" spans="2:3" x14ac:dyDescent="0.2">
      <c r="B160" s="130" t="s">
        <v>84</v>
      </c>
      <c r="C160" s="128">
        <v>1944</v>
      </c>
    </row>
    <row r="161" spans="2:3" x14ac:dyDescent="0.2">
      <c r="B161" s="130" t="s">
        <v>39</v>
      </c>
      <c r="C161" s="128">
        <v>2010</v>
      </c>
    </row>
    <row r="162" spans="2:3" x14ac:dyDescent="0.2">
      <c r="B162" s="130" t="s">
        <v>323</v>
      </c>
      <c r="C162" s="128">
        <v>2015</v>
      </c>
    </row>
    <row r="163" spans="2:3" x14ac:dyDescent="0.2">
      <c r="B163" s="130" t="s">
        <v>136</v>
      </c>
      <c r="C163" s="128">
        <v>2003</v>
      </c>
    </row>
    <row r="164" spans="2:3" x14ac:dyDescent="0.2">
      <c r="B164" s="130" t="s">
        <v>81</v>
      </c>
      <c r="C164" s="128">
        <v>2008</v>
      </c>
    </row>
    <row r="165" spans="2:3" x14ac:dyDescent="0.2">
      <c r="B165" s="130" t="s">
        <v>14</v>
      </c>
      <c r="C165" s="128">
        <v>2006</v>
      </c>
    </row>
    <row r="166" spans="2:3" x14ac:dyDescent="0.2">
      <c r="B166" s="130" t="s">
        <v>599</v>
      </c>
      <c r="C166" s="128">
        <v>1964</v>
      </c>
    </row>
    <row r="167" spans="2:3" x14ac:dyDescent="0.2">
      <c r="B167" s="130" t="s">
        <v>12</v>
      </c>
      <c r="C167" s="128">
        <v>2010</v>
      </c>
    </row>
    <row r="168" spans="2:3" x14ac:dyDescent="0.2">
      <c r="B168" s="130" t="s">
        <v>30</v>
      </c>
      <c r="C168" s="128">
        <v>2002</v>
      </c>
    </row>
    <row r="169" spans="2:3" x14ac:dyDescent="0.2">
      <c r="B169" s="130" t="s">
        <v>159</v>
      </c>
      <c r="C169" s="128">
        <v>2014</v>
      </c>
    </row>
    <row r="170" spans="2:3" x14ac:dyDescent="0.2">
      <c r="B170" s="130" t="s">
        <v>72</v>
      </c>
      <c r="C170" s="128">
        <v>1990</v>
      </c>
    </row>
    <row r="171" spans="2:3" x14ac:dyDescent="0.2">
      <c r="B171" s="130" t="s">
        <v>1361</v>
      </c>
      <c r="C171" s="128">
        <v>2008</v>
      </c>
    </row>
    <row r="172" spans="2:3" x14ac:dyDescent="0.2">
      <c r="B172" s="130" t="s">
        <v>363</v>
      </c>
      <c r="C172" s="128">
        <v>1995</v>
      </c>
    </row>
    <row r="173" spans="2:3" x14ac:dyDescent="0.2">
      <c r="B173" s="130" t="s">
        <v>281</v>
      </c>
      <c r="C173" s="128">
        <v>2010</v>
      </c>
    </row>
    <row r="174" spans="2:3" x14ac:dyDescent="0.2">
      <c r="B174" s="130" t="s">
        <v>273</v>
      </c>
      <c r="C174" s="128">
        <v>2013</v>
      </c>
    </row>
    <row r="175" spans="2:3" x14ac:dyDescent="0.2">
      <c r="B175" s="130" t="s">
        <v>276</v>
      </c>
      <c r="C175" s="128">
        <v>2021</v>
      </c>
    </row>
    <row r="176" spans="2:3" x14ac:dyDescent="0.2">
      <c r="B176" s="130" t="s">
        <v>175</v>
      </c>
      <c r="C176" s="128">
        <v>1970</v>
      </c>
    </row>
    <row r="177" spans="2:3" x14ac:dyDescent="0.2">
      <c r="B177" s="130" t="s">
        <v>495</v>
      </c>
      <c r="C177" s="128">
        <v>1995</v>
      </c>
    </row>
    <row r="178" spans="2:3" x14ac:dyDescent="0.2">
      <c r="B178" s="130" t="s">
        <v>391</v>
      </c>
      <c r="C178" s="128">
        <v>2009</v>
      </c>
    </row>
    <row r="179" spans="2:3" x14ac:dyDescent="0.2">
      <c r="B179" s="130" t="s">
        <v>35</v>
      </c>
      <c r="C179" s="128">
        <v>2002</v>
      </c>
    </row>
    <row r="180" spans="2:3" x14ac:dyDescent="0.2">
      <c r="B180" s="130" t="s">
        <v>639</v>
      </c>
      <c r="C180" s="128">
        <v>2019</v>
      </c>
    </row>
    <row r="181" spans="2:3" x14ac:dyDescent="0.2">
      <c r="B181" s="130" t="s">
        <v>50</v>
      </c>
      <c r="C181" s="128">
        <v>1980</v>
      </c>
    </row>
    <row r="182" spans="2:3" x14ac:dyDescent="0.2">
      <c r="B182" s="130" t="s">
        <v>76</v>
      </c>
      <c r="C182" s="128">
        <v>2002</v>
      </c>
    </row>
    <row r="183" spans="2:3" x14ac:dyDescent="0.2">
      <c r="B183" s="130" t="s">
        <v>59</v>
      </c>
      <c r="C183" s="128">
        <v>1993</v>
      </c>
    </row>
    <row r="184" spans="2:3" x14ac:dyDescent="0.2">
      <c r="B184" s="130" t="s">
        <v>990</v>
      </c>
      <c r="C184" s="128">
        <v>2001</v>
      </c>
    </row>
    <row r="185" spans="2:3" x14ac:dyDescent="0.2">
      <c r="B185" s="130" t="s">
        <v>995</v>
      </c>
      <c r="C185" s="128">
        <v>2002</v>
      </c>
    </row>
    <row r="186" spans="2:3" x14ac:dyDescent="0.2">
      <c r="B186" s="130" t="s">
        <v>86</v>
      </c>
      <c r="C186" s="128">
        <v>1998</v>
      </c>
    </row>
    <row r="187" spans="2:3" x14ac:dyDescent="0.2">
      <c r="B187" s="130" t="s">
        <v>115</v>
      </c>
      <c r="C187" s="128">
        <v>1992</v>
      </c>
    </row>
    <row r="188" spans="2:3" x14ac:dyDescent="0.2">
      <c r="B188" s="130" t="s">
        <v>573</v>
      </c>
      <c r="C188" s="128">
        <v>1996</v>
      </c>
    </row>
    <row r="189" spans="2:3" x14ac:dyDescent="0.2">
      <c r="B189" s="130" t="s">
        <v>36</v>
      </c>
      <c r="C189" s="128">
        <v>2008</v>
      </c>
    </row>
    <row r="190" spans="2:3" x14ac:dyDescent="0.2">
      <c r="B190" s="130" t="s">
        <v>129</v>
      </c>
      <c r="C190" s="128">
        <v>1988</v>
      </c>
    </row>
    <row r="191" spans="2:3" x14ac:dyDescent="0.2">
      <c r="B191" s="130" t="s">
        <v>198</v>
      </c>
      <c r="C191" s="128">
        <v>1981</v>
      </c>
    </row>
    <row r="192" spans="2:3" x14ac:dyDescent="0.2">
      <c r="B192" s="130" t="s">
        <v>197</v>
      </c>
      <c r="C192" s="128">
        <v>2020</v>
      </c>
    </row>
    <row r="193" spans="2:3" x14ac:dyDescent="0.2">
      <c r="B193" s="130" t="s">
        <v>365</v>
      </c>
      <c r="C193" s="128">
        <v>2017</v>
      </c>
    </row>
    <row r="194" spans="2:3" x14ac:dyDescent="0.2">
      <c r="B194" s="130" t="s">
        <v>56</v>
      </c>
      <c r="C194" s="128">
        <v>2018</v>
      </c>
    </row>
    <row r="195" spans="2:3" x14ac:dyDescent="0.2">
      <c r="B195" s="130" t="s">
        <v>282</v>
      </c>
      <c r="C195" s="128">
        <v>2018</v>
      </c>
    </row>
    <row r="196" spans="2:3" x14ac:dyDescent="0.2">
      <c r="B196" s="130" t="s">
        <v>352</v>
      </c>
      <c r="C196" s="128">
        <v>2016</v>
      </c>
    </row>
    <row r="197" spans="2:3" x14ac:dyDescent="0.2">
      <c r="B197" s="130" t="s">
        <v>116</v>
      </c>
      <c r="C197" s="128">
        <v>1995</v>
      </c>
    </row>
    <row r="198" spans="2:3" x14ac:dyDescent="0.2">
      <c r="B198" s="130" t="s">
        <v>574</v>
      </c>
      <c r="C198" s="128">
        <v>2013</v>
      </c>
    </row>
    <row r="199" spans="2:3" x14ac:dyDescent="0.2">
      <c r="B199" s="130" t="s">
        <v>95</v>
      </c>
      <c r="C199" s="128">
        <v>1988</v>
      </c>
    </row>
    <row r="200" spans="2:3" x14ac:dyDescent="0.2">
      <c r="B200" s="130" t="s">
        <v>29</v>
      </c>
      <c r="C200" s="128">
        <v>1990</v>
      </c>
    </row>
    <row r="201" spans="2:3" x14ac:dyDescent="0.2">
      <c r="B201" s="130" t="s">
        <v>108</v>
      </c>
      <c r="C201" s="128">
        <v>1986</v>
      </c>
    </row>
    <row r="202" spans="2:3" x14ac:dyDescent="0.2">
      <c r="B202" s="130" t="s">
        <v>117</v>
      </c>
      <c r="C202" s="128">
        <v>2001</v>
      </c>
    </row>
    <row r="203" spans="2:3" x14ac:dyDescent="0.2">
      <c r="B203" s="130" t="s">
        <v>410</v>
      </c>
      <c r="C203" s="128">
        <v>2012</v>
      </c>
    </row>
    <row r="204" spans="2:3" x14ac:dyDescent="0.2">
      <c r="B204" s="130" t="s">
        <v>69</v>
      </c>
      <c r="C204" s="128">
        <v>1984</v>
      </c>
    </row>
    <row r="205" spans="2:3" x14ac:dyDescent="0.2">
      <c r="B205" s="130" t="s">
        <v>88</v>
      </c>
      <c r="C205" s="128">
        <v>2017</v>
      </c>
    </row>
    <row r="206" spans="2:3" x14ac:dyDescent="0.2">
      <c r="B206" s="130" t="s">
        <v>70</v>
      </c>
      <c r="C206" s="128">
        <v>1985</v>
      </c>
    </row>
    <row r="207" spans="2:3" x14ac:dyDescent="0.2">
      <c r="B207" s="130" t="s">
        <v>89</v>
      </c>
      <c r="C207" s="128">
        <v>2017</v>
      </c>
    </row>
    <row r="208" spans="2:3" x14ac:dyDescent="0.2">
      <c r="B208" s="130" t="s">
        <v>153</v>
      </c>
      <c r="C208" s="128">
        <v>2002</v>
      </c>
    </row>
    <row r="209" spans="2:3" x14ac:dyDescent="0.2">
      <c r="B209" s="130" t="s">
        <v>444</v>
      </c>
      <c r="C209" s="128">
        <v>1978</v>
      </c>
    </row>
    <row r="210" spans="2:3" x14ac:dyDescent="0.2">
      <c r="B210" s="130" t="s">
        <v>1007</v>
      </c>
      <c r="C210" s="128">
        <v>2020</v>
      </c>
    </row>
    <row r="211" spans="2:3" x14ac:dyDescent="0.2">
      <c r="B211" s="130" t="s">
        <v>127</v>
      </c>
      <c r="C211" s="128">
        <v>1966</v>
      </c>
    </row>
    <row r="212" spans="2:3" x14ac:dyDescent="0.2">
      <c r="B212" s="130" t="s">
        <v>71</v>
      </c>
      <c r="C212" s="128">
        <v>1978</v>
      </c>
    </row>
    <row r="213" spans="2:3" x14ac:dyDescent="0.2">
      <c r="B213" s="130" t="s">
        <v>199</v>
      </c>
      <c r="C213" s="128">
        <v>2020</v>
      </c>
    </row>
    <row r="214" spans="2:3" x14ac:dyDescent="0.2">
      <c r="B214" s="130" t="s">
        <v>40</v>
      </c>
      <c r="C214" s="128">
        <v>2018</v>
      </c>
    </row>
    <row r="215" spans="2:3" x14ac:dyDescent="0.2">
      <c r="B215" s="130" t="s">
        <v>204</v>
      </c>
      <c r="C215" s="128">
        <v>1981</v>
      </c>
    </row>
    <row r="216" spans="2:3" x14ac:dyDescent="0.2">
      <c r="B216" s="130" t="s">
        <v>61</v>
      </c>
      <c r="C216" s="128">
        <v>1982</v>
      </c>
    </row>
    <row r="217" spans="2:3" x14ac:dyDescent="0.2">
      <c r="B217" s="130" t="s">
        <v>87</v>
      </c>
      <c r="C217" s="128">
        <v>1992</v>
      </c>
    </row>
    <row r="218" spans="2:3" x14ac:dyDescent="0.2">
      <c r="B218" s="130" t="s">
        <v>1356</v>
      </c>
      <c r="C218" s="128">
        <v>1999</v>
      </c>
    </row>
    <row r="219" spans="2:3" x14ac:dyDescent="0.2">
      <c r="B219" s="130" t="s">
        <v>274</v>
      </c>
      <c r="C219" s="128">
        <v>2005</v>
      </c>
    </row>
    <row r="220" spans="2:3" x14ac:dyDescent="0.2">
      <c r="B220" s="130" t="s">
        <v>298</v>
      </c>
      <c r="C220" s="128">
        <v>2015</v>
      </c>
    </row>
    <row r="221" spans="2:3" x14ac:dyDescent="0.2">
      <c r="B221" s="130" t="s">
        <v>1358</v>
      </c>
      <c r="C221" s="128">
        <v>2018</v>
      </c>
    </row>
    <row r="222" spans="2:3" x14ac:dyDescent="0.2">
      <c r="B222" s="130" t="s">
        <v>46</v>
      </c>
      <c r="C222" s="128">
        <v>2017</v>
      </c>
    </row>
    <row r="223" spans="2:3" x14ac:dyDescent="0.2">
      <c r="B223" s="130" t="s">
        <v>371</v>
      </c>
      <c r="C223" s="128">
        <v>2013</v>
      </c>
    </row>
    <row r="224" spans="2:3" x14ac:dyDescent="0.2">
      <c r="B224" s="130" t="s">
        <v>418</v>
      </c>
      <c r="C224" s="128">
        <v>2022</v>
      </c>
    </row>
    <row r="225" spans="2:3" x14ac:dyDescent="0.2">
      <c r="B225" s="130" t="s">
        <v>137</v>
      </c>
      <c r="C225" s="128">
        <v>1992</v>
      </c>
    </row>
    <row r="226" spans="2:3" x14ac:dyDescent="0.2">
      <c r="B226" s="130" t="s">
        <v>145</v>
      </c>
      <c r="C226" s="128">
        <v>2002</v>
      </c>
    </row>
    <row r="227" spans="2:3" x14ac:dyDescent="0.2">
      <c r="B227" s="130" t="s">
        <v>373</v>
      </c>
      <c r="C227" s="128">
        <v>2013</v>
      </c>
    </row>
    <row r="228" spans="2:3" x14ac:dyDescent="0.2">
      <c r="B228" s="130" t="s">
        <v>205</v>
      </c>
      <c r="C228" s="128">
        <v>1981</v>
      </c>
    </row>
    <row r="229" spans="2:3" x14ac:dyDescent="0.2">
      <c r="B229" s="130" t="s">
        <v>445</v>
      </c>
      <c r="C229" s="128">
        <v>2018</v>
      </c>
    </row>
    <row r="230" spans="2:3" x14ac:dyDescent="0.2">
      <c r="B230" s="130" t="s">
        <v>203</v>
      </c>
      <c r="C230" s="128">
        <v>1981</v>
      </c>
    </row>
    <row r="231" spans="2:3" x14ac:dyDescent="0.2">
      <c r="B231" s="130" t="s">
        <v>372</v>
      </c>
      <c r="C231" s="128">
        <v>2019</v>
      </c>
    </row>
    <row r="232" spans="2:3" x14ac:dyDescent="0.2">
      <c r="B232" s="130" t="s">
        <v>143</v>
      </c>
      <c r="C232" s="128">
        <v>2008</v>
      </c>
    </row>
    <row r="233" spans="2:3" x14ac:dyDescent="0.2">
      <c r="B233" s="130" t="s">
        <v>18</v>
      </c>
      <c r="C233" s="128">
        <v>2012</v>
      </c>
    </row>
    <row r="234" spans="2:3" x14ac:dyDescent="0.2">
      <c r="B234" s="130" t="s">
        <v>75</v>
      </c>
      <c r="C234" s="128">
        <v>1997</v>
      </c>
    </row>
    <row r="235" spans="2:3" x14ac:dyDescent="0.2">
      <c r="B235" s="130" t="s">
        <v>183</v>
      </c>
      <c r="C235" s="128">
        <v>1979</v>
      </c>
    </row>
    <row r="236" spans="2:3" x14ac:dyDescent="0.2">
      <c r="B236" s="130" t="s">
        <v>5</v>
      </c>
      <c r="C236" s="128">
        <v>1954</v>
      </c>
    </row>
    <row r="237" spans="2:3" x14ac:dyDescent="0.2">
      <c r="B237" s="130" t="s">
        <v>94</v>
      </c>
      <c r="C237" s="128">
        <v>2013</v>
      </c>
    </row>
    <row r="238" spans="2:3" x14ac:dyDescent="0.2">
      <c r="B238" s="130" t="s">
        <v>320</v>
      </c>
      <c r="C238" s="128">
        <v>2015</v>
      </c>
    </row>
    <row r="239" spans="2:3" x14ac:dyDescent="0.2">
      <c r="B239" s="130" t="s">
        <v>441</v>
      </c>
      <c r="C239" s="128">
        <v>1987</v>
      </c>
    </row>
    <row r="240" spans="2:3" x14ac:dyDescent="0.2">
      <c r="B240" s="130" t="s">
        <v>442</v>
      </c>
      <c r="C240" s="128">
        <v>1997</v>
      </c>
    </row>
    <row r="241" spans="2:3" x14ac:dyDescent="0.2">
      <c r="B241" s="130" t="s">
        <v>284</v>
      </c>
      <c r="C241" s="128">
        <v>2004</v>
      </c>
    </row>
    <row r="242" spans="2:3" x14ac:dyDescent="0.2">
      <c r="B242" s="130" t="s">
        <v>100</v>
      </c>
      <c r="C242" s="128">
        <v>1990</v>
      </c>
    </row>
    <row r="243" spans="2:3" x14ac:dyDescent="0.2">
      <c r="B243" s="130" t="s">
        <v>549</v>
      </c>
      <c r="C243" s="128">
        <v>2015</v>
      </c>
    </row>
    <row r="244" spans="2:3" x14ac:dyDescent="0.2">
      <c r="B244" s="130" t="s">
        <v>38</v>
      </c>
      <c r="C244" s="128">
        <v>2001</v>
      </c>
    </row>
    <row r="245" spans="2:3" x14ac:dyDescent="0.2">
      <c r="B245" s="130" t="s">
        <v>611</v>
      </c>
      <c r="C245" s="128">
        <v>2010</v>
      </c>
    </row>
    <row r="246" spans="2:3" x14ac:dyDescent="0.2">
      <c r="B246" s="130" t="s">
        <v>37</v>
      </c>
      <c r="C246" s="128">
        <v>1998</v>
      </c>
    </row>
    <row r="247" spans="2:3" x14ac:dyDescent="0.2">
      <c r="B247" s="130" t="s">
        <v>428</v>
      </c>
      <c r="C247" s="128">
        <v>1998</v>
      </c>
    </row>
    <row r="248" spans="2:3" x14ac:dyDescent="0.2">
      <c r="B248" s="130" t="s">
        <v>616</v>
      </c>
      <c r="C248" s="128">
        <v>1998</v>
      </c>
    </row>
    <row r="249" spans="2:3" x14ac:dyDescent="0.2">
      <c r="B249" s="130" t="s">
        <v>620</v>
      </c>
      <c r="C249" s="128">
        <v>2002</v>
      </c>
    </row>
    <row r="250" spans="2:3" x14ac:dyDescent="0.2">
      <c r="B250" s="130" t="s">
        <v>2</v>
      </c>
      <c r="C250" s="128">
        <v>1976</v>
      </c>
    </row>
    <row r="251" spans="2:3" x14ac:dyDescent="0.2">
      <c r="B251" s="130" t="s">
        <v>62</v>
      </c>
      <c r="C251" s="128">
        <v>1994</v>
      </c>
    </row>
    <row r="252" spans="2:3" x14ac:dyDescent="0.2">
      <c r="B252" s="130" t="s">
        <v>22</v>
      </c>
      <c r="C252" s="128">
        <v>1994</v>
      </c>
    </row>
    <row r="253" spans="2:3" x14ac:dyDescent="0.2">
      <c r="B253" s="130" t="s">
        <v>41</v>
      </c>
      <c r="C253" s="128">
        <v>2018</v>
      </c>
    </row>
    <row r="254" spans="2:3" x14ac:dyDescent="0.2">
      <c r="B254" s="130" t="s">
        <v>192</v>
      </c>
      <c r="C254" s="128">
        <v>2004</v>
      </c>
    </row>
    <row r="255" spans="2:3" x14ac:dyDescent="0.2">
      <c r="B255" s="130" t="s">
        <v>180</v>
      </c>
      <c r="C255" s="128">
        <v>2010</v>
      </c>
    </row>
    <row r="256" spans="2:3" x14ac:dyDescent="0.2">
      <c r="B256" s="130" t="s">
        <v>283</v>
      </c>
      <c r="C256" s="128">
        <v>2013</v>
      </c>
    </row>
    <row r="257" spans="2:3" x14ac:dyDescent="0.2">
      <c r="B257" s="130" t="s">
        <v>130</v>
      </c>
      <c r="C257" s="128">
        <v>1995</v>
      </c>
    </row>
    <row r="258" spans="2:3" x14ac:dyDescent="0.2">
      <c r="B258" s="130" t="s">
        <v>350</v>
      </c>
      <c r="C258" s="128">
        <v>2020</v>
      </c>
    </row>
    <row r="259" spans="2:3" x14ac:dyDescent="0.2">
      <c r="B259" s="130" t="s">
        <v>163</v>
      </c>
      <c r="C259" s="128">
        <v>2002</v>
      </c>
    </row>
    <row r="260" spans="2:3" x14ac:dyDescent="0.2">
      <c r="B260" s="130" t="s">
        <v>201</v>
      </c>
      <c r="C260" s="128">
        <v>2018</v>
      </c>
    </row>
    <row r="261" spans="2:3" x14ac:dyDescent="0.2">
      <c r="B261" s="130" t="s">
        <v>181</v>
      </c>
      <c r="C261" s="128">
        <v>1990</v>
      </c>
    </row>
    <row r="262" spans="2:3" x14ac:dyDescent="0.2">
      <c r="B262" s="130" t="s">
        <v>43</v>
      </c>
      <c r="C262" s="128">
        <v>2018</v>
      </c>
    </row>
    <row r="263" spans="2:3" x14ac:dyDescent="0.2">
      <c r="B263" s="130" t="s">
        <v>187</v>
      </c>
      <c r="C263" s="128">
        <v>2006</v>
      </c>
    </row>
    <row r="264" spans="2:3" x14ac:dyDescent="0.2">
      <c r="B264" s="130" t="s">
        <v>11</v>
      </c>
      <c r="C264" s="128">
        <v>2010</v>
      </c>
    </row>
    <row r="265" spans="2:3" x14ac:dyDescent="0.2">
      <c r="B265" s="130" t="s">
        <v>78</v>
      </c>
      <c r="C265" s="128">
        <v>1986</v>
      </c>
    </row>
    <row r="266" spans="2:3" x14ac:dyDescent="0.2">
      <c r="B266" s="130" t="s">
        <v>595</v>
      </c>
      <c r="C266" s="128">
        <v>2017</v>
      </c>
    </row>
    <row r="267" spans="2:3" x14ac:dyDescent="0.2">
      <c r="B267" s="130" t="s">
        <v>152</v>
      </c>
      <c r="C267" s="128">
        <v>1998</v>
      </c>
    </row>
    <row r="268" spans="2:3" x14ac:dyDescent="0.2">
      <c r="B268" s="130" t="s">
        <v>49</v>
      </c>
      <c r="C268" s="128">
        <v>1986</v>
      </c>
    </row>
    <row r="269" spans="2:3" x14ac:dyDescent="0.2">
      <c r="B269" s="130" t="s">
        <v>131</v>
      </c>
      <c r="C269" s="128">
        <v>2011</v>
      </c>
    </row>
    <row r="270" spans="2:3" x14ac:dyDescent="0.2">
      <c r="B270" s="130" t="s">
        <v>31</v>
      </c>
      <c r="C270" s="128">
        <v>1991</v>
      </c>
    </row>
    <row r="271" spans="2:3" x14ac:dyDescent="0.2">
      <c r="B271" s="130" t="s">
        <v>448</v>
      </c>
      <c r="C271" s="128">
        <v>2013</v>
      </c>
    </row>
    <row r="272" spans="2:3" x14ac:dyDescent="0.2">
      <c r="B272" s="130" t="s">
        <v>603</v>
      </c>
      <c r="C272" s="128">
        <v>2019</v>
      </c>
    </row>
    <row r="273" spans="2:3" x14ac:dyDescent="0.2">
      <c r="B273" s="130" t="s">
        <v>557</v>
      </c>
      <c r="C273" s="128">
        <v>2012</v>
      </c>
    </row>
    <row r="274" spans="2:3" x14ac:dyDescent="0.2">
      <c r="B274" s="130" t="s">
        <v>556</v>
      </c>
      <c r="C274" s="128">
        <v>2013</v>
      </c>
    </row>
    <row r="275" spans="2:3" x14ac:dyDescent="0.2">
      <c r="B275" s="130" t="s">
        <v>4</v>
      </c>
      <c r="C275" s="128">
        <v>1981</v>
      </c>
    </row>
    <row r="276" spans="2:3" x14ac:dyDescent="0.2">
      <c r="B276" s="130" t="s">
        <v>558</v>
      </c>
      <c r="C276" s="128">
        <v>2012</v>
      </c>
    </row>
    <row r="277" spans="2:3" x14ac:dyDescent="0.2">
      <c r="B277" s="130" t="s">
        <v>147</v>
      </c>
      <c r="C277" s="128">
        <v>2016</v>
      </c>
    </row>
    <row r="278" spans="2:3" x14ac:dyDescent="0.2">
      <c r="B278" s="130" t="s">
        <v>593</v>
      </c>
      <c r="C278" s="128">
        <v>2009</v>
      </c>
    </row>
    <row r="279" spans="2:3" x14ac:dyDescent="0.2">
      <c r="B279" s="130" t="s">
        <v>106</v>
      </c>
      <c r="C279" s="128">
        <v>2010</v>
      </c>
    </row>
    <row r="280" spans="2:3" x14ac:dyDescent="0.2">
      <c r="B280" s="130" t="s">
        <v>64</v>
      </c>
      <c r="C280" s="128">
        <v>1982</v>
      </c>
    </row>
    <row r="281" spans="2:3" x14ac:dyDescent="0.2">
      <c r="B281" s="130" t="s">
        <v>151</v>
      </c>
      <c r="C281" s="128">
        <v>2008</v>
      </c>
    </row>
    <row r="282" spans="2:3" x14ac:dyDescent="0.2">
      <c r="B282" s="130" t="s">
        <v>158</v>
      </c>
      <c r="C282" s="128">
        <v>2014</v>
      </c>
    </row>
    <row r="283" spans="2:3" x14ac:dyDescent="0.2">
      <c r="B283" s="130" t="s">
        <v>456</v>
      </c>
      <c r="C283" s="128">
        <v>2005</v>
      </c>
    </row>
    <row r="284" spans="2:3" x14ac:dyDescent="0.2">
      <c r="B284" s="130" t="s">
        <v>28</v>
      </c>
      <c r="C284" s="128">
        <v>1985</v>
      </c>
    </row>
    <row r="285" spans="2:3" x14ac:dyDescent="0.2">
      <c r="B285" s="130" t="s">
        <v>146</v>
      </c>
      <c r="C285" s="128">
        <v>2011</v>
      </c>
    </row>
    <row r="286" spans="2:3" x14ac:dyDescent="0.2">
      <c r="B286" s="130" t="s">
        <v>15</v>
      </c>
      <c r="C286" s="128">
        <v>2012</v>
      </c>
    </row>
    <row r="287" spans="2:3" x14ac:dyDescent="0.2">
      <c r="B287" s="130" t="s">
        <v>90</v>
      </c>
      <c r="C287" s="128">
        <v>2015</v>
      </c>
    </row>
    <row r="288" spans="2:3" x14ac:dyDescent="0.2">
      <c r="B288" s="130" t="s">
        <v>138</v>
      </c>
      <c r="C288" s="128">
        <v>1988</v>
      </c>
    </row>
    <row r="289" spans="2:3" x14ac:dyDescent="0.2">
      <c r="B289" s="130" t="s">
        <v>132</v>
      </c>
      <c r="C289" s="128">
        <v>2000</v>
      </c>
    </row>
    <row r="290" spans="2:3" x14ac:dyDescent="0.2">
      <c r="B290" s="130" t="s">
        <v>19</v>
      </c>
      <c r="C290" s="128">
        <v>2012</v>
      </c>
    </row>
    <row r="291" spans="2:3" x14ac:dyDescent="0.2">
      <c r="B291" s="130" t="s">
        <v>168</v>
      </c>
      <c r="C291" s="128">
        <v>2015</v>
      </c>
    </row>
    <row r="292" spans="2:3" x14ac:dyDescent="0.2">
      <c r="B292" s="130" t="s">
        <v>366</v>
      </c>
      <c r="C292" s="128">
        <v>2017</v>
      </c>
    </row>
    <row r="293" spans="2:3" x14ac:dyDescent="0.2">
      <c r="B293" s="130" t="s">
        <v>45</v>
      </c>
      <c r="C293" s="128">
        <v>2003</v>
      </c>
    </row>
    <row r="294" spans="2:3" x14ac:dyDescent="0.2">
      <c r="B294" s="130" t="s">
        <v>202</v>
      </c>
      <c r="C294" s="128">
        <v>2013</v>
      </c>
    </row>
    <row r="295" spans="2:3" x14ac:dyDescent="0.2">
      <c r="B295" s="130" t="s">
        <v>356</v>
      </c>
      <c r="C295" s="128">
        <v>1979</v>
      </c>
    </row>
    <row r="296" spans="2:3" x14ac:dyDescent="0.2">
      <c r="B296" s="130" t="s">
        <v>73</v>
      </c>
      <c r="C296" s="128">
        <v>2011</v>
      </c>
    </row>
    <row r="297" spans="2:3" x14ac:dyDescent="0.2">
      <c r="B297" s="130" t="s">
        <v>9</v>
      </c>
      <c r="C297" s="128">
        <v>2011</v>
      </c>
    </row>
    <row r="298" spans="2:3" x14ac:dyDescent="0.2">
      <c r="B298" s="130" t="s">
        <v>475</v>
      </c>
      <c r="C298" s="128">
        <v>1996</v>
      </c>
    </row>
    <row r="299" spans="2:3" x14ac:dyDescent="0.2">
      <c r="B299" s="130" t="s">
        <v>8</v>
      </c>
      <c r="C299" s="128">
        <v>1954</v>
      </c>
    </row>
    <row r="300" spans="2:3" x14ac:dyDescent="0.2">
      <c r="B300" s="130" t="s">
        <v>93</v>
      </c>
      <c r="C300" s="128">
        <v>1996</v>
      </c>
    </row>
    <row r="301" spans="2:3" x14ac:dyDescent="0.2">
      <c r="B301" s="130" t="s">
        <v>477</v>
      </c>
      <c r="C301" s="128">
        <v>2019</v>
      </c>
    </row>
    <row r="302" spans="2:3" x14ac:dyDescent="0.2">
      <c r="B302" s="130" t="s">
        <v>52</v>
      </c>
      <c r="C302" s="128">
        <v>1979</v>
      </c>
    </row>
    <row r="303" spans="2:3" x14ac:dyDescent="0.2">
      <c r="B303" s="130" t="s">
        <v>174</v>
      </c>
      <c r="C303" s="128">
        <v>2001</v>
      </c>
    </row>
    <row r="304" spans="2:3" x14ac:dyDescent="0.2">
      <c r="B304" s="131" t="s">
        <v>447</v>
      </c>
      <c r="C304" s="129">
        <v>2019</v>
      </c>
    </row>
  </sheetData>
  <mergeCells count="6">
    <mergeCell ref="F2:M2"/>
    <mergeCell ref="O22:O24"/>
    <mergeCell ref="O18:O21"/>
    <mergeCell ref="O14:O17"/>
    <mergeCell ref="O8:O13"/>
    <mergeCell ref="O5:O7"/>
  </mergeCells>
  <phoneticPr fontId="15" type="noConversion"/>
  <printOptions horizontalCentered="1" verticalCentered="1"/>
  <pageMargins left="0.39370078740157483" right="0.39370078740157483" top="0.39370078740157483" bottom="0.39370078740157483" header="0" footer="0"/>
  <pageSetup paperSize="8" scale="8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9DF0-CD66-4FAA-9E01-4C3154E9714D}">
  <sheetPr codeName="Sheet4">
    <tabColor theme="2"/>
    <pageSetUpPr fitToPage="1"/>
  </sheetPr>
  <dimension ref="B1:C311"/>
  <sheetViews>
    <sheetView showGridLines="0" zoomScale="80" zoomScaleNormal="80" zoomScaleSheetLayoutView="30" workbookViewId="0">
      <pane xSplit="2" ySplit="2" topLeftCell="C3" activePane="bottomRight" state="frozen"/>
      <selection pane="topRight" activeCell="E1" sqref="E1"/>
      <selection pane="bottomLeft" activeCell="A10" sqref="A10"/>
      <selection pane="bottomRight"/>
    </sheetView>
  </sheetViews>
  <sheetFormatPr defaultColWidth="9" defaultRowHeight="42.75" customHeight="1" x14ac:dyDescent="0.2"/>
  <cols>
    <col min="1" max="1" width="1.25" style="1" customWidth="1"/>
    <col min="2" max="2" width="17.125" style="1" bestFit="1" customWidth="1"/>
    <col min="3" max="3" width="150.625" style="24" customWidth="1"/>
    <col min="4" max="4" width="0.875" style="1" customWidth="1"/>
    <col min="5" max="16384" width="9" style="1"/>
  </cols>
  <sheetData>
    <row r="1" spans="2:3" ht="6.75" customHeight="1" thickBot="1" x14ac:dyDescent="0.25"/>
    <row r="2" spans="2:3" customFormat="1" ht="18.75" x14ac:dyDescent="0.2">
      <c r="B2" s="148" t="s">
        <v>217</v>
      </c>
      <c r="C2" s="147" t="s">
        <v>161</v>
      </c>
    </row>
    <row r="3" spans="2:3" customFormat="1" ht="29.25" customHeight="1" x14ac:dyDescent="0.2">
      <c r="B3" s="149" t="s">
        <v>102</v>
      </c>
      <c r="C3" s="146" t="s">
        <v>1381</v>
      </c>
    </row>
    <row r="4" spans="2:3" customFormat="1" ht="29.25" customHeight="1" x14ac:dyDescent="0.2">
      <c r="B4" s="150" t="s">
        <v>0</v>
      </c>
      <c r="C4" s="125" t="s">
        <v>649</v>
      </c>
    </row>
    <row r="5" spans="2:3" customFormat="1" ht="29.25" customHeight="1" x14ac:dyDescent="0.2">
      <c r="B5" s="150" t="s">
        <v>92</v>
      </c>
      <c r="C5" s="125" t="s">
        <v>1372</v>
      </c>
    </row>
    <row r="6" spans="2:3" customFormat="1" ht="29.25" customHeight="1" x14ac:dyDescent="0.2">
      <c r="B6" s="150" t="s">
        <v>176</v>
      </c>
      <c r="C6" s="125" t="s">
        <v>1433</v>
      </c>
    </row>
    <row r="7" spans="2:3" customFormat="1" ht="29.25" customHeight="1" x14ac:dyDescent="0.2">
      <c r="B7" s="150" t="s">
        <v>559</v>
      </c>
      <c r="C7" s="125" t="s">
        <v>1382</v>
      </c>
    </row>
    <row r="8" spans="2:3" customFormat="1" ht="29.25" customHeight="1" x14ac:dyDescent="0.2">
      <c r="B8" s="150" t="s">
        <v>190</v>
      </c>
      <c r="C8" s="125" t="s">
        <v>1383</v>
      </c>
    </row>
    <row r="9" spans="2:3" customFormat="1" ht="29.25" customHeight="1" x14ac:dyDescent="0.2">
      <c r="B9" s="150" t="s">
        <v>109</v>
      </c>
      <c r="C9" s="125" t="s">
        <v>1384</v>
      </c>
    </row>
    <row r="10" spans="2:3" customFormat="1" ht="29.25" customHeight="1" x14ac:dyDescent="0.2">
      <c r="B10" s="150" t="s">
        <v>1350</v>
      </c>
      <c r="C10" s="125" t="s">
        <v>1351</v>
      </c>
    </row>
    <row r="11" spans="2:3" customFormat="1" ht="29.25" customHeight="1" x14ac:dyDescent="0.2">
      <c r="B11" s="150" t="s">
        <v>167</v>
      </c>
      <c r="C11" s="125" t="s">
        <v>1525</v>
      </c>
    </row>
    <row r="12" spans="2:3" customFormat="1" ht="42.75" customHeight="1" x14ac:dyDescent="0.2">
      <c r="B12" s="150" t="s">
        <v>23</v>
      </c>
      <c r="C12" s="125" t="s">
        <v>656</v>
      </c>
    </row>
    <row r="13" spans="2:3" customFormat="1" ht="30" customHeight="1" x14ac:dyDescent="0.2">
      <c r="B13" s="150" t="s">
        <v>195</v>
      </c>
      <c r="C13" s="125" t="s">
        <v>1434</v>
      </c>
    </row>
    <row r="14" spans="2:3" customFormat="1" ht="30" customHeight="1" x14ac:dyDescent="0.2">
      <c r="B14" s="150" t="s">
        <v>1</v>
      </c>
      <c r="C14" s="125" t="s">
        <v>659</v>
      </c>
    </row>
    <row r="15" spans="2:3" customFormat="1" ht="30" customHeight="1" x14ac:dyDescent="0.2">
      <c r="B15" s="150" t="s">
        <v>91</v>
      </c>
      <c r="C15" s="125" t="s">
        <v>1385</v>
      </c>
    </row>
    <row r="16" spans="2:3" customFormat="1" ht="30" customHeight="1" x14ac:dyDescent="0.2">
      <c r="B16" s="150" t="s">
        <v>154</v>
      </c>
      <c r="C16" s="125" t="s">
        <v>1373</v>
      </c>
    </row>
    <row r="17" spans="2:3" customFormat="1" ht="30" customHeight="1" x14ac:dyDescent="0.2">
      <c r="B17" s="150" t="s">
        <v>165</v>
      </c>
      <c r="C17" s="125" t="s">
        <v>1386</v>
      </c>
    </row>
    <row r="18" spans="2:3" customFormat="1" ht="30" customHeight="1" x14ac:dyDescent="0.2">
      <c r="B18" s="150" t="s">
        <v>17</v>
      </c>
      <c r="C18" s="125" t="s">
        <v>1387</v>
      </c>
    </row>
    <row r="19" spans="2:3" customFormat="1" ht="30" customHeight="1" x14ac:dyDescent="0.2">
      <c r="B19" s="150" t="s">
        <v>172</v>
      </c>
      <c r="C19" s="125" t="s">
        <v>1435</v>
      </c>
    </row>
    <row r="20" spans="2:3" customFormat="1" ht="30" customHeight="1" x14ac:dyDescent="0.2">
      <c r="B20" s="150" t="s">
        <v>173</v>
      </c>
      <c r="C20" s="125" t="s">
        <v>1388</v>
      </c>
    </row>
    <row r="21" spans="2:3" customFormat="1" ht="30" customHeight="1" x14ac:dyDescent="0.2">
      <c r="B21" s="150" t="s">
        <v>353</v>
      </c>
      <c r="C21" s="125" t="s">
        <v>1389</v>
      </c>
    </row>
    <row r="22" spans="2:3" customFormat="1" ht="30" customHeight="1" x14ac:dyDescent="0.2">
      <c r="B22" s="150" t="s">
        <v>82</v>
      </c>
      <c r="C22" s="125" t="s">
        <v>1390</v>
      </c>
    </row>
    <row r="23" spans="2:3" customFormat="1" ht="30" customHeight="1" x14ac:dyDescent="0.2">
      <c r="B23" s="150" t="s">
        <v>114</v>
      </c>
      <c r="C23" s="125" t="s">
        <v>1391</v>
      </c>
    </row>
    <row r="24" spans="2:3" customFormat="1" ht="30" customHeight="1" x14ac:dyDescent="0.2">
      <c r="B24" s="150" t="s">
        <v>178</v>
      </c>
      <c r="C24" s="125" t="s">
        <v>670</v>
      </c>
    </row>
    <row r="25" spans="2:3" customFormat="1" ht="30" customHeight="1" x14ac:dyDescent="0.2">
      <c r="B25" s="150" t="s">
        <v>51</v>
      </c>
      <c r="C25" s="125" t="s">
        <v>672</v>
      </c>
    </row>
    <row r="26" spans="2:3" customFormat="1" ht="30" customHeight="1" x14ac:dyDescent="0.2">
      <c r="B26" s="150" t="s">
        <v>24</v>
      </c>
      <c r="C26" s="125" t="s">
        <v>1392</v>
      </c>
    </row>
    <row r="27" spans="2:3" customFormat="1" ht="30" customHeight="1" x14ac:dyDescent="0.2">
      <c r="B27" s="150" t="s">
        <v>369</v>
      </c>
      <c r="C27" s="125" t="s">
        <v>1436</v>
      </c>
    </row>
    <row r="28" spans="2:3" customFormat="1" ht="30" customHeight="1" x14ac:dyDescent="0.2">
      <c r="B28" s="150" t="s">
        <v>155</v>
      </c>
      <c r="C28" s="125" t="s">
        <v>676</v>
      </c>
    </row>
    <row r="29" spans="2:3" customFormat="1" ht="30" customHeight="1" x14ac:dyDescent="0.2">
      <c r="B29" s="150" t="s">
        <v>47</v>
      </c>
      <c r="C29" s="125" t="s">
        <v>1393</v>
      </c>
    </row>
    <row r="30" spans="2:3" customFormat="1" ht="30" customHeight="1" x14ac:dyDescent="0.2">
      <c r="B30" s="150" t="s">
        <v>200</v>
      </c>
      <c r="C30" s="125" t="s">
        <v>1394</v>
      </c>
    </row>
    <row r="31" spans="2:3" customFormat="1" ht="30" customHeight="1" x14ac:dyDescent="0.2">
      <c r="B31" s="150" t="s">
        <v>122</v>
      </c>
      <c r="C31" s="125" t="s">
        <v>680</v>
      </c>
    </row>
    <row r="32" spans="2:3" customFormat="1" ht="30" customHeight="1" x14ac:dyDescent="0.2">
      <c r="B32" s="150" t="s">
        <v>25</v>
      </c>
      <c r="C32" s="125" t="s">
        <v>1395</v>
      </c>
    </row>
    <row r="33" spans="2:3" customFormat="1" ht="30" customHeight="1" x14ac:dyDescent="0.2">
      <c r="B33" s="150" t="s">
        <v>303</v>
      </c>
      <c r="C33" s="125" t="s">
        <v>685</v>
      </c>
    </row>
    <row r="34" spans="2:3" customFormat="1" ht="30" customHeight="1" x14ac:dyDescent="0.2">
      <c r="B34" s="150" t="s">
        <v>170</v>
      </c>
      <c r="C34" s="125" t="s">
        <v>683</v>
      </c>
    </row>
    <row r="35" spans="2:3" customFormat="1" ht="30" customHeight="1" x14ac:dyDescent="0.2">
      <c r="B35" s="150" t="s">
        <v>124</v>
      </c>
      <c r="C35" s="125" t="s">
        <v>1375</v>
      </c>
    </row>
    <row r="36" spans="2:3" customFormat="1" ht="30" customHeight="1" x14ac:dyDescent="0.2">
      <c r="B36" s="150" t="s">
        <v>123</v>
      </c>
      <c r="C36" s="125" t="s">
        <v>1376</v>
      </c>
    </row>
    <row r="37" spans="2:3" customFormat="1" ht="30" customHeight="1" x14ac:dyDescent="0.2">
      <c r="B37" s="150" t="s">
        <v>443</v>
      </c>
      <c r="C37" s="125" t="s">
        <v>1396</v>
      </c>
    </row>
    <row r="38" spans="2:3" customFormat="1" ht="30" customHeight="1" x14ac:dyDescent="0.2">
      <c r="B38" s="150" t="s">
        <v>488</v>
      </c>
      <c r="C38" s="125" t="s">
        <v>1437</v>
      </c>
    </row>
    <row r="39" spans="2:3" customFormat="1" ht="30" customHeight="1" x14ac:dyDescent="0.2">
      <c r="B39" s="150" t="s">
        <v>3</v>
      </c>
      <c r="C39" s="125" t="s">
        <v>1377</v>
      </c>
    </row>
    <row r="40" spans="2:3" customFormat="1" ht="30" customHeight="1" x14ac:dyDescent="0.2">
      <c r="B40" s="150" t="s">
        <v>1348</v>
      </c>
      <c r="C40" s="125" t="s">
        <v>1397</v>
      </c>
    </row>
    <row r="41" spans="2:3" customFormat="1" ht="30" customHeight="1" x14ac:dyDescent="0.2">
      <c r="B41" s="150" t="s">
        <v>139</v>
      </c>
      <c r="C41" s="125" t="s">
        <v>1374</v>
      </c>
    </row>
    <row r="42" spans="2:3" customFormat="1" ht="42.75" customHeight="1" x14ac:dyDescent="0.2">
      <c r="B42" s="150" t="s">
        <v>376</v>
      </c>
      <c r="C42" s="125" t="s">
        <v>1398</v>
      </c>
    </row>
    <row r="43" spans="2:3" customFormat="1" ht="29.25" customHeight="1" x14ac:dyDescent="0.2">
      <c r="B43" s="150" t="s">
        <v>337</v>
      </c>
      <c r="C43" s="125" t="s">
        <v>1378</v>
      </c>
    </row>
    <row r="44" spans="2:3" customFormat="1" ht="30" customHeight="1" x14ac:dyDescent="0.2">
      <c r="B44" s="150" t="s">
        <v>111</v>
      </c>
      <c r="C44" s="125" t="s">
        <v>1379</v>
      </c>
    </row>
    <row r="45" spans="2:3" customFormat="1" ht="30" customHeight="1" x14ac:dyDescent="0.2">
      <c r="B45" s="150" t="s">
        <v>121</v>
      </c>
      <c r="C45" s="125" t="s">
        <v>1457</v>
      </c>
    </row>
    <row r="46" spans="2:3" customFormat="1" ht="30" customHeight="1" x14ac:dyDescent="0.2">
      <c r="B46" s="150" t="s">
        <v>142</v>
      </c>
      <c r="C46" s="126" t="s">
        <v>1380</v>
      </c>
    </row>
    <row r="47" spans="2:3" customFormat="1" ht="30" customHeight="1" x14ac:dyDescent="0.2">
      <c r="B47" s="150" t="s">
        <v>335</v>
      </c>
      <c r="C47" s="125" t="s">
        <v>696</v>
      </c>
    </row>
    <row r="48" spans="2:3" customFormat="1" ht="30" customHeight="1" x14ac:dyDescent="0.2">
      <c r="B48" s="150" t="s">
        <v>367</v>
      </c>
      <c r="C48" s="125" t="s">
        <v>1399</v>
      </c>
    </row>
    <row r="49" spans="2:3" customFormat="1" ht="30" customHeight="1" x14ac:dyDescent="0.2">
      <c r="B49" s="150" t="s">
        <v>309</v>
      </c>
      <c r="C49" s="125" t="s">
        <v>1458</v>
      </c>
    </row>
    <row r="50" spans="2:3" customFormat="1" ht="30" customHeight="1" x14ac:dyDescent="0.2">
      <c r="B50" s="150" t="s">
        <v>135</v>
      </c>
      <c r="C50" s="125" t="s">
        <v>1438</v>
      </c>
    </row>
    <row r="51" spans="2:3" customFormat="1" ht="30" customHeight="1" x14ac:dyDescent="0.2">
      <c r="B51" s="150" t="s">
        <v>446</v>
      </c>
      <c r="C51" s="125" t="s">
        <v>1454</v>
      </c>
    </row>
    <row r="52" spans="2:3" customFormat="1" ht="30" customHeight="1" x14ac:dyDescent="0.2">
      <c r="B52" s="150" t="s">
        <v>349</v>
      </c>
      <c r="C52" s="125" t="s">
        <v>703</v>
      </c>
    </row>
    <row r="53" spans="2:3" customFormat="1" ht="30" customHeight="1" x14ac:dyDescent="0.2">
      <c r="B53" s="150" t="s">
        <v>364</v>
      </c>
      <c r="C53" s="125" t="s">
        <v>1400</v>
      </c>
    </row>
    <row r="54" spans="2:3" customFormat="1" ht="30" customHeight="1" x14ac:dyDescent="0.2">
      <c r="B54" s="150" t="s">
        <v>169</v>
      </c>
      <c r="C54" s="125" t="s">
        <v>706</v>
      </c>
    </row>
    <row r="55" spans="2:3" customFormat="1" ht="30" customHeight="1" x14ac:dyDescent="0.2">
      <c r="B55" s="150" t="s">
        <v>26</v>
      </c>
      <c r="C55" s="125" t="s">
        <v>1459</v>
      </c>
    </row>
    <row r="56" spans="2:3" customFormat="1" ht="30" customHeight="1" x14ac:dyDescent="0.2">
      <c r="B56" s="150" t="s">
        <v>21</v>
      </c>
      <c r="C56" s="125" t="s">
        <v>709</v>
      </c>
    </row>
    <row r="57" spans="2:3" customFormat="1" ht="30" customHeight="1" x14ac:dyDescent="0.2">
      <c r="B57" s="150" t="s">
        <v>54</v>
      </c>
      <c r="C57" s="125" t="s">
        <v>1455</v>
      </c>
    </row>
    <row r="58" spans="2:3" customFormat="1" ht="30" customHeight="1" x14ac:dyDescent="0.2">
      <c r="B58" s="150" t="s">
        <v>144</v>
      </c>
      <c r="C58" s="125" t="s">
        <v>1460</v>
      </c>
    </row>
    <row r="59" spans="2:3" customFormat="1" ht="30" customHeight="1" x14ac:dyDescent="0.2">
      <c r="B59" s="150" t="s">
        <v>10</v>
      </c>
      <c r="C59" s="125" t="s">
        <v>713</v>
      </c>
    </row>
    <row r="60" spans="2:3" customFormat="1" ht="30" customHeight="1" x14ac:dyDescent="0.2">
      <c r="B60" s="150" t="s">
        <v>208</v>
      </c>
      <c r="C60" s="125" t="s">
        <v>1526</v>
      </c>
    </row>
    <row r="61" spans="2:3" customFormat="1" ht="30" customHeight="1" x14ac:dyDescent="0.2">
      <c r="B61" s="150" t="s">
        <v>206</v>
      </c>
      <c r="C61" s="125" t="s">
        <v>716</v>
      </c>
    </row>
    <row r="62" spans="2:3" customFormat="1" ht="30" customHeight="1" x14ac:dyDescent="0.2">
      <c r="B62" s="150" t="s">
        <v>614</v>
      </c>
      <c r="C62" s="125" t="s">
        <v>1401</v>
      </c>
    </row>
    <row r="63" spans="2:3" customFormat="1" ht="30" customHeight="1" x14ac:dyDescent="0.2">
      <c r="B63" s="150" t="s">
        <v>112</v>
      </c>
      <c r="C63" s="125" t="s">
        <v>1456</v>
      </c>
    </row>
    <row r="64" spans="2:3" customFormat="1" ht="30" customHeight="1" x14ac:dyDescent="0.2">
      <c r="B64" s="150" t="s">
        <v>119</v>
      </c>
      <c r="C64" s="125" t="s">
        <v>718</v>
      </c>
    </row>
    <row r="65" spans="2:3" customFormat="1" ht="30" customHeight="1" x14ac:dyDescent="0.2">
      <c r="B65" s="150" t="s">
        <v>6</v>
      </c>
      <c r="C65" s="125" t="s">
        <v>720</v>
      </c>
    </row>
    <row r="66" spans="2:3" customFormat="1" ht="30" customHeight="1" x14ac:dyDescent="0.2">
      <c r="B66" s="150" t="s">
        <v>77</v>
      </c>
      <c r="C66" s="125" t="s">
        <v>1461</v>
      </c>
    </row>
    <row r="67" spans="2:3" customFormat="1" ht="30" customHeight="1" x14ac:dyDescent="0.2">
      <c r="B67" s="150" t="s">
        <v>113</v>
      </c>
      <c r="C67" s="125" t="s">
        <v>1462</v>
      </c>
    </row>
    <row r="68" spans="2:3" customFormat="1" ht="30" customHeight="1" x14ac:dyDescent="0.2">
      <c r="B68" s="150" t="s">
        <v>7</v>
      </c>
      <c r="C68" s="125" t="s">
        <v>724</v>
      </c>
    </row>
    <row r="69" spans="2:3" customFormat="1" ht="30" customHeight="1" x14ac:dyDescent="0.2">
      <c r="B69" s="150" t="s">
        <v>27</v>
      </c>
      <c r="C69" s="125" t="s">
        <v>1463</v>
      </c>
    </row>
    <row r="70" spans="2:3" customFormat="1" ht="30" customHeight="1" x14ac:dyDescent="0.2">
      <c r="B70" s="150" t="s">
        <v>517</v>
      </c>
      <c r="C70" s="125" t="s">
        <v>1464</v>
      </c>
    </row>
    <row r="71" spans="2:3" customFormat="1" ht="30" customHeight="1" x14ac:dyDescent="0.2">
      <c r="B71" s="150" t="s">
        <v>427</v>
      </c>
      <c r="C71" s="125" t="s">
        <v>1465</v>
      </c>
    </row>
    <row r="72" spans="2:3" customFormat="1" ht="30" customHeight="1" x14ac:dyDescent="0.2">
      <c r="B72" s="150" t="s">
        <v>317</v>
      </c>
      <c r="C72" s="125" t="s">
        <v>1458</v>
      </c>
    </row>
    <row r="73" spans="2:3" customFormat="1" ht="30" customHeight="1" x14ac:dyDescent="0.2">
      <c r="B73" s="150" t="s">
        <v>74</v>
      </c>
      <c r="C73" s="125" t="s">
        <v>1439</v>
      </c>
    </row>
    <row r="74" spans="2:3" customFormat="1" ht="30" customHeight="1" x14ac:dyDescent="0.2">
      <c r="B74" s="150" t="s">
        <v>179</v>
      </c>
      <c r="C74" s="125" t="s">
        <v>731</v>
      </c>
    </row>
    <row r="75" spans="2:3" customFormat="1" ht="30" customHeight="1" x14ac:dyDescent="0.2">
      <c r="B75" s="150" t="s">
        <v>182</v>
      </c>
      <c r="C75" s="125" t="s">
        <v>1440</v>
      </c>
    </row>
    <row r="76" spans="2:3" customFormat="1" ht="30" customHeight="1" x14ac:dyDescent="0.2">
      <c r="B76" s="150" t="s">
        <v>184</v>
      </c>
      <c r="C76" s="125" t="s">
        <v>734</v>
      </c>
    </row>
    <row r="77" spans="2:3" customFormat="1" ht="30" customHeight="1" x14ac:dyDescent="0.2">
      <c r="B77" s="150" t="s">
        <v>359</v>
      </c>
      <c r="C77" s="125" t="s">
        <v>1527</v>
      </c>
    </row>
    <row r="78" spans="2:3" customFormat="1" ht="30" customHeight="1" x14ac:dyDescent="0.2">
      <c r="B78" s="150" t="s">
        <v>633</v>
      </c>
      <c r="C78" s="125" t="s">
        <v>1402</v>
      </c>
    </row>
    <row r="79" spans="2:3" customFormat="1" ht="30" customHeight="1" x14ac:dyDescent="0.2">
      <c r="B79" s="150" t="s">
        <v>354</v>
      </c>
      <c r="C79" s="125" t="s">
        <v>1466</v>
      </c>
    </row>
    <row r="80" spans="2:3" customFormat="1" ht="30" customHeight="1" x14ac:dyDescent="0.2">
      <c r="B80" s="150" t="s">
        <v>177</v>
      </c>
      <c r="C80" s="125" t="s">
        <v>962</v>
      </c>
    </row>
    <row r="81" spans="2:3" customFormat="1" ht="30" customHeight="1" x14ac:dyDescent="0.2">
      <c r="B81" s="150" t="s">
        <v>157</v>
      </c>
      <c r="C81" s="125" t="s">
        <v>1467</v>
      </c>
    </row>
    <row r="82" spans="2:3" customFormat="1" ht="30" customHeight="1" x14ac:dyDescent="0.2">
      <c r="B82" s="150" t="s">
        <v>66</v>
      </c>
      <c r="C82" s="125" t="s">
        <v>739</v>
      </c>
    </row>
    <row r="83" spans="2:3" customFormat="1" ht="30" customHeight="1" x14ac:dyDescent="0.2">
      <c r="B83" s="150" t="s">
        <v>67</v>
      </c>
      <c r="C83" s="125" t="s">
        <v>741</v>
      </c>
    </row>
    <row r="84" spans="2:3" customFormat="1" ht="30" customHeight="1" x14ac:dyDescent="0.2">
      <c r="B84" s="150" t="s">
        <v>68</v>
      </c>
      <c r="C84" s="125" t="s">
        <v>743</v>
      </c>
    </row>
    <row r="85" spans="2:3" customFormat="1" ht="30" customHeight="1" x14ac:dyDescent="0.2">
      <c r="B85" s="150" t="s">
        <v>560</v>
      </c>
      <c r="C85" s="125" t="s">
        <v>1468</v>
      </c>
    </row>
    <row r="86" spans="2:3" customFormat="1" ht="30" customHeight="1" x14ac:dyDescent="0.2">
      <c r="B86" s="150" t="s">
        <v>480</v>
      </c>
      <c r="C86" s="125" t="s">
        <v>1403</v>
      </c>
    </row>
    <row r="87" spans="2:3" customFormat="1" ht="30" customHeight="1" x14ac:dyDescent="0.2">
      <c r="B87" s="150" t="s">
        <v>207</v>
      </c>
      <c r="C87" s="125" t="s">
        <v>1528</v>
      </c>
    </row>
    <row r="88" spans="2:3" customFormat="1" ht="30" customHeight="1" x14ac:dyDescent="0.2">
      <c r="B88" s="150" t="s">
        <v>156</v>
      </c>
      <c r="C88" s="125" t="s">
        <v>1441</v>
      </c>
    </row>
    <row r="89" spans="2:3" customFormat="1" ht="30" customHeight="1" x14ac:dyDescent="0.2">
      <c r="B89" s="150" t="s">
        <v>193</v>
      </c>
      <c r="C89" s="125" t="s">
        <v>1529</v>
      </c>
    </row>
    <row r="90" spans="2:3" customFormat="1" ht="30" customHeight="1" x14ac:dyDescent="0.2">
      <c r="B90" s="150" t="s">
        <v>101</v>
      </c>
      <c r="C90" s="125" t="s">
        <v>1530</v>
      </c>
    </row>
    <row r="91" spans="2:3" customFormat="1" ht="30" customHeight="1" x14ac:dyDescent="0.2">
      <c r="B91" s="150" t="s">
        <v>65</v>
      </c>
      <c r="C91" s="125" t="s">
        <v>1469</v>
      </c>
    </row>
    <row r="92" spans="2:3" customFormat="1" ht="30" customHeight="1" x14ac:dyDescent="0.2">
      <c r="B92" s="150" t="s">
        <v>532</v>
      </c>
      <c r="C92" s="125" t="s">
        <v>1470</v>
      </c>
    </row>
    <row r="93" spans="2:3" customFormat="1" ht="30" customHeight="1" x14ac:dyDescent="0.2">
      <c r="B93" s="150" t="s">
        <v>188</v>
      </c>
      <c r="C93" s="125" t="s">
        <v>1404</v>
      </c>
    </row>
    <row r="94" spans="2:3" customFormat="1" ht="38.25" x14ac:dyDescent="0.2">
      <c r="B94" s="150" t="s">
        <v>524</v>
      </c>
      <c r="C94" s="125" t="s">
        <v>1471</v>
      </c>
    </row>
    <row r="95" spans="2:3" customFormat="1" ht="30" customHeight="1" x14ac:dyDescent="0.2">
      <c r="B95" s="150" t="s">
        <v>336</v>
      </c>
      <c r="C95" s="125" t="s">
        <v>1472</v>
      </c>
    </row>
    <row r="96" spans="2:3" customFormat="1" ht="30" customHeight="1" x14ac:dyDescent="0.2">
      <c r="B96" s="150" t="s">
        <v>529</v>
      </c>
      <c r="C96" s="125" t="s">
        <v>1531</v>
      </c>
    </row>
    <row r="97" spans="2:3" customFormat="1" ht="30" customHeight="1" x14ac:dyDescent="0.2">
      <c r="B97" s="150" t="s">
        <v>465</v>
      </c>
      <c r="C97" s="125" t="s">
        <v>1405</v>
      </c>
    </row>
    <row r="98" spans="2:3" customFormat="1" ht="30" customHeight="1" x14ac:dyDescent="0.2">
      <c r="B98" s="150" t="s">
        <v>20</v>
      </c>
      <c r="C98" s="125" t="s">
        <v>1473</v>
      </c>
    </row>
    <row r="99" spans="2:3" customFormat="1" ht="30" customHeight="1" x14ac:dyDescent="0.2">
      <c r="B99" s="150" t="s">
        <v>370</v>
      </c>
      <c r="C99" s="125" t="s">
        <v>1532</v>
      </c>
    </row>
    <row r="100" spans="2:3" customFormat="1" ht="30" customHeight="1" x14ac:dyDescent="0.2">
      <c r="B100" s="150" t="s">
        <v>368</v>
      </c>
      <c r="C100" s="125" t="s">
        <v>754</v>
      </c>
    </row>
    <row r="101" spans="2:3" customFormat="1" ht="30" customHeight="1" x14ac:dyDescent="0.2">
      <c r="B101" s="150" t="s">
        <v>125</v>
      </c>
      <c r="C101" s="125" t="s">
        <v>761</v>
      </c>
    </row>
    <row r="102" spans="2:3" customFormat="1" ht="30" customHeight="1" x14ac:dyDescent="0.2">
      <c r="B102" s="150" t="s">
        <v>186</v>
      </c>
      <c r="C102" s="125" t="s">
        <v>1442</v>
      </c>
    </row>
    <row r="103" spans="2:3" customFormat="1" ht="30" customHeight="1" x14ac:dyDescent="0.2">
      <c r="B103" s="150" t="s">
        <v>374</v>
      </c>
      <c r="C103" s="125" t="s">
        <v>1406</v>
      </c>
    </row>
    <row r="104" spans="2:3" customFormat="1" ht="30" customHeight="1" x14ac:dyDescent="0.2">
      <c r="B104" s="150" t="s">
        <v>375</v>
      </c>
      <c r="C104" s="125" t="s">
        <v>1533</v>
      </c>
    </row>
    <row r="105" spans="2:3" customFormat="1" ht="30" customHeight="1" x14ac:dyDescent="0.2">
      <c r="B105" s="150" t="s">
        <v>278</v>
      </c>
      <c r="C105" s="125" t="s">
        <v>1534</v>
      </c>
    </row>
    <row r="106" spans="2:3" customFormat="1" ht="30" customHeight="1" x14ac:dyDescent="0.2">
      <c r="B106" s="150" t="s">
        <v>44</v>
      </c>
      <c r="C106" s="125" t="s">
        <v>1535</v>
      </c>
    </row>
    <row r="107" spans="2:3" customFormat="1" ht="30" customHeight="1" x14ac:dyDescent="0.2">
      <c r="B107" s="150" t="s">
        <v>194</v>
      </c>
      <c r="C107" s="125" t="s">
        <v>1407</v>
      </c>
    </row>
    <row r="108" spans="2:3" customFormat="1" ht="30" customHeight="1" x14ac:dyDescent="0.2">
      <c r="B108" s="150" t="s">
        <v>519</v>
      </c>
      <c r="C108" s="125" t="s">
        <v>1536</v>
      </c>
    </row>
    <row r="109" spans="2:3" customFormat="1" ht="30" customHeight="1" x14ac:dyDescent="0.2">
      <c r="B109" s="150" t="s">
        <v>548</v>
      </c>
      <c r="C109" s="125" t="s">
        <v>1537</v>
      </c>
    </row>
    <row r="110" spans="2:3" customFormat="1" ht="30" customHeight="1" x14ac:dyDescent="0.2">
      <c r="B110" s="150" t="s">
        <v>16</v>
      </c>
      <c r="C110" s="125" t="s">
        <v>1443</v>
      </c>
    </row>
    <row r="111" spans="2:3" customFormat="1" ht="30" customHeight="1" x14ac:dyDescent="0.2">
      <c r="B111" s="150" t="s">
        <v>58</v>
      </c>
      <c r="C111" s="125" t="s">
        <v>1538</v>
      </c>
    </row>
    <row r="112" spans="2:3" customFormat="1" ht="30" customHeight="1" x14ac:dyDescent="0.2">
      <c r="B112" s="150" t="s">
        <v>120</v>
      </c>
      <c r="C112" s="125" t="s">
        <v>1474</v>
      </c>
    </row>
    <row r="113" spans="2:3" customFormat="1" ht="30" customHeight="1" x14ac:dyDescent="0.2">
      <c r="B113" s="150" t="s">
        <v>126</v>
      </c>
      <c r="C113" s="125" t="s">
        <v>774</v>
      </c>
    </row>
    <row r="114" spans="2:3" customFormat="1" ht="30" customHeight="1" x14ac:dyDescent="0.2">
      <c r="B114" s="150" t="s">
        <v>277</v>
      </c>
      <c r="C114" s="125" t="s">
        <v>736</v>
      </c>
    </row>
    <row r="115" spans="2:3" customFormat="1" ht="30" customHeight="1" x14ac:dyDescent="0.2">
      <c r="B115" s="150" t="s">
        <v>275</v>
      </c>
      <c r="C115" s="125" t="s">
        <v>1539</v>
      </c>
    </row>
    <row r="116" spans="2:3" customFormat="1" ht="30" customHeight="1" x14ac:dyDescent="0.2">
      <c r="B116" s="150" t="s">
        <v>140</v>
      </c>
      <c r="C116" s="125" t="s">
        <v>1541</v>
      </c>
    </row>
    <row r="117" spans="2:3" customFormat="1" ht="30" customHeight="1" x14ac:dyDescent="0.2">
      <c r="B117" s="150" t="s">
        <v>107</v>
      </c>
      <c r="C117" s="125" t="s">
        <v>1540</v>
      </c>
    </row>
    <row r="118" spans="2:3" customFormat="1" ht="30" customHeight="1" x14ac:dyDescent="0.2">
      <c r="B118" s="150" t="s">
        <v>279</v>
      </c>
      <c r="C118" s="125" t="s">
        <v>1542</v>
      </c>
    </row>
    <row r="119" spans="2:3" customFormat="1" ht="30" customHeight="1" x14ac:dyDescent="0.2">
      <c r="B119" s="150" t="s">
        <v>133</v>
      </c>
      <c r="C119" s="125" t="s">
        <v>1474</v>
      </c>
    </row>
    <row r="120" spans="2:3" customFormat="1" ht="30" customHeight="1" x14ac:dyDescent="0.2">
      <c r="B120" s="150" t="s">
        <v>473</v>
      </c>
      <c r="C120" s="125" t="s">
        <v>1408</v>
      </c>
    </row>
    <row r="121" spans="2:3" customFormat="1" ht="30" customHeight="1" x14ac:dyDescent="0.2">
      <c r="B121" s="150" t="s">
        <v>594</v>
      </c>
      <c r="C121" s="125" t="s">
        <v>1543</v>
      </c>
    </row>
    <row r="122" spans="2:3" customFormat="1" ht="30" customHeight="1" x14ac:dyDescent="0.2">
      <c r="B122" s="150" t="s">
        <v>189</v>
      </c>
      <c r="C122" s="125" t="s">
        <v>1475</v>
      </c>
    </row>
    <row r="123" spans="2:3" customFormat="1" ht="30" customHeight="1" x14ac:dyDescent="0.2">
      <c r="B123" s="150" t="s">
        <v>80</v>
      </c>
      <c r="C123" s="125" t="s">
        <v>1544</v>
      </c>
    </row>
    <row r="124" spans="2:3" customFormat="1" ht="30" customHeight="1" x14ac:dyDescent="0.2">
      <c r="B124" s="150" t="s">
        <v>141</v>
      </c>
      <c r="C124" s="125" t="s">
        <v>1545</v>
      </c>
    </row>
    <row r="125" spans="2:3" customFormat="1" ht="30" customHeight="1" x14ac:dyDescent="0.2">
      <c r="B125" s="150" t="s">
        <v>32</v>
      </c>
      <c r="C125" s="125" t="s">
        <v>1409</v>
      </c>
    </row>
    <row r="126" spans="2:3" customFormat="1" ht="30" customHeight="1" x14ac:dyDescent="0.2">
      <c r="B126" s="150" t="s">
        <v>280</v>
      </c>
      <c r="C126" s="125" t="s">
        <v>783</v>
      </c>
    </row>
    <row r="127" spans="2:3" customFormat="1" ht="30" customHeight="1" x14ac:dyDescent="0.2">
      <c r="B127" s="150" t="s">
        <v>99</v>
      </c>
      <c r="C127" s="125" t="s">
        <v>1444</v>
      </c>
    </row>
    <row r="128" spans="2:3" customFormat="1" ht="30" customHeight="1" x14ac:dyDescent="0.2">
      <c r="B128" s="150" t="s">
        <v>185</v>
      </c>
      <c r="C128" s="125" t="s">
        <v>1476</v>
      </c>
    </row>
    <row r="129" spans="2:3" customFormat="1" ht="30" customHeight="1" x14ac:dyDescent="0.2">
      <c r="B129" s="150" t="s">
        <v>266</v>
      </c>
      <c r="C129" s="125" t="s">
        <v>1477</v>
      </c>
    </row>
    <row r="130" spans="2:3" customFormat="1" ht="30" customHeight="1" x14ac:dyDescent="0.2">
      <c r="B130" s="150" t="s">
        <v>171</v>
      </c>
      <c r="C130" s="125" t="s">
        <v>1546</v>
      </c>
    </row>
    <row r="131" spans="2:3" customFormat="1" ht="30" customHeight="1" x14ac:dyDescent="0.2">
      <c r="B131" s="150" t="s">
        <v>525</v>
      </c>
      <c r="C131" s="125" t="s">
        <v>1547</v>
      </c>
    </row>
    <row r="132" spans="2:3" customFormat="1" ht="30" customHeight="1" x14ac:dyDescent="0.2">
      <c r="B132" s="150" t="s">
        <v>357</v>
      </c>
      <c r="C132" s="125" t="s">
        <v>1478</v>
      </c>
    </row>
    <row r="133" spans="2:3" customFormat="1" ht="30" customHeight="1" x14ac:dyDescent="0.2">
      <c r="B133" s="150" t="s">
        <v>606</v>
      </c>
      <c r="C133" s="125" t="s">
        <v>1410</v>
      </c>
    </row>
    <row r="134" spans="2:3" customFormat="1" ht="30" customHeight="1" x14ac:dyDescent="0.2">
      <c r="B134" s="150" t="s">
        <v>586</v>
      </c>
      <c r="C134" s="125" t="s">
        <v>1548</v>
      </c>
    </row>
    <row r="135" spans="2:3" customFormat="1" ht="30" customHeight="1" x14ac:dyDescent="0.2">
      <c r="B135" s="150" t="s">
        <v>324</v>
      </c>
      <c r="C135" s="125" t="s">
        <v>1411</v>
      </c>
    </row>
    <row r="136" spans="2:3" customFormat="1" ht="30" customHeight="1" x14ac:dyDescent="0.2">
      <c r="B136" s="150" t="s">
        <v>13</v>
      </c>
      <c r="C136" s="125" t="s">
        <v>1479</v>
      </c>
    </row>
    <row r="137" spans="2:3" customFormat="1" ht="30" customHeight="1" x14ac:dyDescent="0.2">
      <c r="B137" s="150" t="s">
        <v>63</v>
      </c>
      <c r="C137" s="125" t="s">
        <v>793</v>
      </c>
    </row>
    <row r="138" spans="2:3" customFormat="1" ht="30" customHeight="1" x14ac:dyDescent="0.2">
      <c r="B138" s="150" t="s">
        <v>196</v>
      </c>
      <c r="C138" s="125" t="s">
        <v>1412</v>
      </c>
    </row>
    <row r="139" spans="2:3" customFormat="1" ht="30" customHeight="1" x14ac:dyDescent="0.2">
      <c r="B139" s="150" t="s">
        <v>110</v>
      </c>
      <c r="C139" s="125" t="s">
        <v>1413</v>
      </c>
    </row>
    <row r="140" spans="2:3" customFormat="1" ht="30" customHeight="1" x14ac:dyDescent="0.2">
      <c r="B140" s="150" t="s">
        <v>33</v>
      </c>
      <c r="C140" s="125" t="s">
        <v>1480</v>
      </c>
    </row>
    <row r="141" spans="2:3" customFormat="1" ht="30" customHeight="1" x14ac:dyDescent="0.2">
      <c r="B141" s="150" t="s">
        <v>466</v>
      </c>
      <c r="C141" s="125" t="s">
        <v>1549</v>
      </c>
    </row>
    <row r="142" spans="2:3" customFormat="1" ht="30" customHeight="1" x14ac:dyDescent="0.2">
      <c r="B142" s="150" t="s">
        <v>34</v>
      </c>
      <c r="C142" s="125" t="s">
        <v>798</v>
      </c>
    </row>
    <row r="143" spans="2:3" customFormat="1" ht="30" customHeight="1" x14ac:dyDescent="0.2">
      <c r="B143" s="150" t="s">
        <v>98</v>
      </c>
      <c r="C143" s="125" t="s">
        <v>1481</v>
      </c>
    </row>
    <row r="144" spans="2:3" customFormat="1" ht="30" customHeight="1" x14ac:dyDescent="0.2">
      <c r="B144" s="150" t="s">
        <v>347</v>
      </c>
      <c r="C144" s="125" t="s">
        <v>1414</v>
      </c>
    </row>
    <row r="145" spans="2:3" customFormat="1" ht="30" customHeight="1" x14ac:dyDescent="0.2">
      <c r="B145" s="150" t="s">
        <v>42</v>
      </c>
      <c r="C145" s="125" t="s">
        <v>1550</v>
      </c>
    </row>
    <row r="146" spans="2:3" customFormat="1" ht="30" customHeight="1" x14ac:dyDescent="0.2">
      <c r="B146" s="150" t="s">
        <v>348</v>
      </c>
      <c r="C146" s="125" t="s">
        <v>1551</v>
      </c>
    </row>
    <row r="147" spans="2:3" customFormat="1" ht="30" customHeight="1" x14ac:dyDescent="0.2">
      <c r="B147" s="150" t="s">
        <v>55</v>
      </c>
      <c r="C147" s="125" t="s">
        <v>1482</v>
      </c>
    </row>
    <row r="148" spans="2:3" customFormat="1" ht="30" customHeight="1" x14ac:dyDescent="0.2">
      <c r="B148" s="150" t="s">
        <v>53</v>
      </c>
      <c r="C148" s="125" t="s">
        <v>802</v>
      </c>
    </row>
    <row r="149" spans="2:3" customFormat="1" ht="30" customHeight="1" x14ac:dyDescent="0.2">
      <c r="B149" s="150" t="s">
        <v>83</v>
      </c>
      <c r="C149" s="125" t="s">
        <v>805</v>
      </c>
    </row>
    <row r="150" spans="2:3" customFormat="1" ht="30" customHeight="1" x14ac:dyDescent="0.2">
      <c r="B150" s="150" t="s">
        <v>85</v>
      </c>
      <c r="C150" s="125" t="s">
        <v>806</v>
      </c>
    </row>
    <row r="151" spans="2:3" customFormat="1" ht="30" customHeight="1" x14ac:dyDescent="0.2">
      <c r="B151" s="150" t="s">
        <v>459</v>
      </c>
      <c r="C151" s="125" t="s">
        <v>1415</v>
      </c>
    </row>
    <row r="152" spans="2:3" customFormat="1" ht="30" customHeight="1" x14ac:dyDescent="0.2">
      <c r="B152" s="150" t="s">
        <v>79</v>
      </c>
      <c r="C152" s="125" t="s">
        <v>1552</v>
      </c>
    </row>
    <row r="153" spans="2:3" customFormat="1" ht="30" customHeight="1" x14ac:dyDescent="0.2">
      <c r="B153" s="150" t="s">
        <v>103</v>
      </c>
      <c r="C153" s="125" t="s">
        <v>809</v>
      </c>
    </row>
    <row r="154" spans="2:3" customFormat="1" ht="30" customHeight="1" x14ac:dyDescent="0.2">
      <c r="B154" s="150" t="s">
        <v>128</v>
      </c>
      <c r="C154" s="125" t="s">
        <v>811</v>
      </c>
    </row>
    <row r="155" spans="2:3" customFormat="1" ht="30" customHeight="1" x14ac:dyDescent="0.2">
      <c r="B155" s="150" t="s">
        <v>60</v>
      </c>
      <c r="C155" s="125" t="s">
        <v>813</v>
      </c>
    </row>
    <row r="156" spans="2:3" customFormat="1" ht="30" customHeight="1" x14ac:dyDescent="0.2">
      <c r="B156" s="150" t="s">
        <v>351</v>
      </c>
      <c r="C156" s="125" t="s">
        <v>1553</v>
      </c>
    </row>
    <row r="157" spans="2:3" customFormat="1" ht="30" customHeight="1" x14ac:dyDescent="0.2">
      <c r="B157" s="150" t="s">
        <v>48</v>
      </c>
      <c r="C157" s="125" t="s">
        <v>816</v>
      </c>
    </row>
    <row r="158" spans="2:3" customFormat="1" ht="30" customHeight="1" x14ac:dyDescent="0.2">
      <c r="B158" s="150" t="s">
        <v>84</v>
      </c>
      <c r="C158" s="125" t="s">
        <v>806</v>
      </c>
    </row>
    <row r="159" spans="2:3" customFormat="1" ht="30" customHeight="1" x14ac:dyDescent="0.2">
      <c r="B159" s="150" t="s">
        <v>39</v>
      </c>
      <c r="C159" s="125" t="s">
        <v>1416</v>
      </c>
    </row>
    <row r="160" spans="2:3" customFormat="1" ht="30" customHeight="1" x14ac:dyDescent="0.2">
      <c r="B160" s="150" t="s">
        <v>323</v>
      </c>
      <c r="C160" s="125" t="s">
        <v>1554</v>
      </c>
    </row>
    <row r="161" spans="2:3" customFormat="1" ht="30" customHeight="1" x14ac:dyDescent="0.2">
      <c r="B161" s="150" t="s">
        <v>136</v>
      </c>
      <c r="C161" s="125" t="s">
        <v>819</v>
      </c>
    </row>
    <row r="162" spans="2:3" customFormat="1" ht="30" customHeight="1" x14ac:dyDescent="0.2">
      <c r="B162" s="150" t="s">
        <v>81</v>
      </c>
      <c r="C162" s="125" t="s">
        <v>1555</v>
      </c>
    </row>
    <row r="163" spans="2:3" customFormat="1" ht="30" customHeight="1" x14ac:dyDescent="0.2">
      <c r="B163" s="150" t="s">
        <v>14</v>
      </c>
      <c r="C163" s="125" t="s">
        <v>1483</v>
      </c>
    </row>
    <row r="164" spans="2:3" customFormat="1" ht="30" customHeight="1" x14ac:dyDescent="0.2">
      <c r="B164" s="150" t="s">
        <v>599</v>
      </c>
      <c r="C164" s="125" t="s">
        <v>1484</v>
      </c>
    </row>
    <row r="165" spans="2:3" customFormat="1" ht="30" customHeight="1" x14ac:dyDescent="0.2">
      <c r="B165" s="150" t="s">
        <v>12</v>
      </c>
      <c r="C165" s="125" t="s">
        <v>1556</v>
      </c>
    </row>
    <row r="166" spans="2:3" customFormat="1" ht="30" customHeight="1" x14ac:dyDescent="0.2">
      <c r="B166" s="150" t="s">
        <v>30</v>
      </c>
      <c r="C166" s="125" t="s">
        <v>1445</v>
      </c>
    </row>
    <row r="167" spans="2:3" customFormat="1" ht="30" customHeight="1" x14ac:dyDescent="0.2">
      <c r="B167" s="150" t="s">
        <v>159</v>
      </c>
      <c r="C167" s="125" t="s">
        <v>1485</v>
      </c>
    </row>
    <row r="168" spans="2:3" customFormat="1" ht="30" customHeight="1" x14ac:dyDescent="0.2">
      <c r="B168" s="150" t="s">
        <v>72</v>
      </c>
      <c r="C168" s="125" t="s">
        <v>1417</v>
      </c>
    </row>
    <row r="169" spans="2:3" customFormat="1" ht="30" customHeight="1" x14ac:dyDescent="0.2">
      <c r="B169" s="150" t="s">
        <v>1361</v>
      </c>
      <c r="C169" s="125" t="s">
        <v>1418</v>
      </c>
    </row>
    <row r="170" spans="2:3" customFormat="1" ht="30" customHeight="1" x14ac:dyDescent="0.2">
      <c r="B170" s="150" t="s">
        <v>363</v>
      </c>
      <c r="C170" s="125" t="s">
        <v>1486</v>
      </c>
    </row>
    <row r="171" spans="2:3" customFormat="1" ht="30" customHeight="1" x14ac:dyDescent="0.2">
      <c r="B171" s="150" t="s">
        <v>281</v>
      </c>
      <c r="C171" s="125" t="s">
        <v>1557</v>
      </c>
    </row>
    <row r="172" spans="2:3" customFormat="1" ht="30" customHeight="1" x14ac:dyDescent="0.2">
      <c r="B172" s="150" t="s">
        <v>273</v>
      </c>
      <c r="C172" s="125" t="s">
        <v>831</v>
      </c>
    </row>
    <row r="173" spans="2:3" customFormat="1" ht="30" customHeight="1" x14ac:dyDescent="0.2">
      <c r="B173" s="150" t="s">
        <v>276</v>
      </c>
      <c r="C173" s="125" t="s">
        <v>1558</v>
      </c>
    </row>
    <row r="174" spans="2:3" customFormat="1" ht="30" customHeight="1" x14ac:dyDescent="0.2">
      <c r="B174" s="150" t="s">
        <v>175</v>
      </c>
      <c r="C174" s="125" t="s">
        <v>836</v>
      </c>
    </row>
    <row r="175" spans="2:3" customFormat="1" ht="30" customHeight="1" x14ac:dyDescent="0.2">
      <c r="B175" s="150" t="s">
        <v>495</v>
      </c>
      <c r="C175" s="125" t="s">
        <v>834</v>
      </c>
    </row>
    <row r="176" spans="2:3" customFormat="1" ht="30" customHeight="1" x14ac:dyDescent="0.2">
      <c r="B176" s="150" t="s">
        <v>391</v>
      </c>
      <c r="C176" s="125" t="s">
        <v>1559</v>
      </c>
    </row>
    <row r="177" spans="2:3" customFormat="1" ht="30" customHeight="1" x14ac:dyDescent="0.2">
      <c r="B177" s="150" t="s">
        <v>35</v>
      </c>
      <c r="C177" s="125" t="s">
        <v>1560</v>
      </c>
    </row>
    <row r="178" spans="2:3" customFormat="1" ht="30" customHeight="1" x14ac:dyDescent="0.2">
      <c r="B178" s="150" t="s">
        <v>639</v>
      </c>
      <c r="C178" s="125" t="s">
        <v>1561</v>
      </c>
    </row>
    <row r="179" spans="2:3" customFormat="1" ht="30" customHeight="1" x14ac:dyDescent="0.2">
      <c r="B179" s="150" t="s">
        <v>50</v>
      </c>
      <c r="C179" s="125" t="s">
        <v>839</v>
      </c>
    </row>
    <row r="180" spans="2:3" customFormat="1" ht="30" customHeight="1" x14ac:dyDescent="0.2">
      <c r="B180" s="150" t="s">
        <v>76</v>
      </c>
      <c r="C180" s="125" t="s">
        <v>1562</v>
      </c>
    </row>
    <row r="181" spans="2:3" customFormat="1" ht="30" customHeight="1" x14ac:dyDescent="0.2">
      <c r="B181" s="150" t="s">
        <v>59</v>
      </c>
      <c r="C181" s="125" t="s">
        <v>1419</v>
      </c>
    </row>
    <row r="182" spans="2:3" customFormat="1" ht="30" customHeight="1" x14ac:dyDescent="0.2">
      <c r="B182" s="150" t="s">
        <v>990</v>
      </c>
      <c r="C182" s="125" t="s">
        <v>1420</v>
      </c>
    </row>
    <row r="183" spans="2:3" customFormat="1" ht="30" customHeight="1" x14ac:dyDescent="0.2">
      <c r="B183" s="150" t="s">
        <v>995</v>
      </c>
      <c r="C183" s="125" t="s">
        <v>1421</v>
      </c>
    </row>
    <row r="184" spans="2:3" customFormat="1" ht="30" customHeight="1" x14ac:dyDescent="0.2">
      <c r="B184" s="150" t="s">
        <v>86</v>
      </c>
      <c r="C184" s="125" t="s">
        <v>1487</v>
      </c>
    </row>
    <row r="185" spans="2:3" customFormat="1" ht="30" customHeight="1" x14ac:dyDescent="0.2">
      <c r="B185" s="150" t="s">
        <v>115</v>
      </c>
      <c r="C185" s="125" t="s">
        <v>1488</v>
      </c>
    </row>
    <row r="186" spans="2:3" customFormat="1" ht="30" customHeight="1" x14ac:dyDescent="0.2">
      <c r="B186" s="150" t="s">
        <v>573</v>
      </c>
      <c r="C186" s="125" t="s">
        <v>1197</v>
      </c>
    </row>
    <row r="187" spans="2:3" customFormat="1" ht="30" customHeight="1" x14ac:dyDescent="0.2">
      <c r="B187" s="150" t="s">
        <v>36</v>
      </c>
      <c r="C187" s="125" t="s">
        <v>1489</v>
      </c>
    </row>
    <row r="188" spans="2:3" customFormat="1" ht="30" customHeight="1" x14ac:dyDescent="0.2">
      <c r="B188" s="150" t="s">
        <v>129</v>
      </c>
      <c r="C188" s="125" t="s">
        <v>1563</v>
      </c>
    </row>
    <row r="189" spans="2:3" customFormat="1" ht="30" customHeight="1" x14ac:dyDescent="0.2">
      <c r="B189" s="150" t="s">
        <v>198</v>
      </c>
      <c r="C189" s="125" t="s">
        <v>1490</v>
      </c>
    </row>
    <row r="190" spans="2:3" customFormat="1" ht="30" customHeight="1" x14ac:dyDescent="0.2">
      <c r="B190" s="150" t="s">
        <v>197</v>
      </c>
      <c r="C190" s="125" t="s">
        <v>1491</v>
      </c>
    </row>
    <row r="191" spans="2:3" customFormat="1" ht="30" customHeight="1" x14ac:dyDescent="0.2">
      <c r="B191" s="150" t="s">
        <v>365</v>
      </c>
      <c r="C191" s="125" t="s">
        <v>851</v>
      </c>
    </row>
    <row r="192" spans="2:3" customFormat="1" ht="30" customHeight="1" x14ac:dyDescent="0.2">
      <c r="B192" s="150" t="s">
        <v>56</v>
      </c>
      <c r="C192" s="125" t="s">
        <v>1453</v>
      </c>
    </row>
    <row r="193" spans="2:3" customFormat="1" ht="30" customHeight="1" x14ac:dyDescent="0.2">
      <c r="B193" s="150" t="s">
        <v>282</v>
      </c>
      <c r="C193" s="125" t="s">
        <v>1564</v>
      </c>
    </row>
    <row r="194" spans="2:3" customFormat="1" ht="30" customHeight="1" x14ac:dyDescent="0.2">
      <c r="B194" s="150" t="s">
        <v>352</v>
      </c>
      <c r="C194" s="125" t="s">
        <v>1422</v>
      </c>
    </row>
    <row r="195" spans="2:3" customFormat="1" ht="30" customHeight="1" x14ac:dyDescent="0.2">
      <c r="B195" s="150" t="s">
        <v>116</v>
      </c>
      <c r="C195" s="125" t="s">
        <v>1565</v>
      </c>
    </row>
    <row r="196" spans="2:3" customFormat="1" ht="30" customHeight="1" x14ac:dyDescent="0.2">
      <c r="B196" s="150" t="s">
        <v>574</v>
      </c>
      <c r="C196" s="125" t="s">
        <v>1566</v>
      </c>
    </row>
    <row r="197" spans="2:3" customFormat="1" ht="30" customHeight="1" x14ac:dyDescent="0.2">
      <c r="B197" s="151" t="s">
        <v>95</v>
      </c>
      <c r="C197" s="125" t="s">
        <v>1492</v>
      </c>
    </row>
    <row r="198" spans="2:3" customFormat="1" ht="30" customHeight="1" x14ac:dyDescent="0.2">
      <c r="B198" s="151" t="s">
        <v>29</v>
      </c>
      <c r="C198" s="125" t="s">
        <v>856</v>
      </c>
    </row>
    <row r="199" spans="2:3" customFormat="1" ht="30" customHeight="1" x14ac:dyDescent="0.2">
      <c r="B199" s="150" t="s">
        <v>108</v>
      </c>
      <c r="C199" s="125" t="s">
        <v>858</v>
      </c>
    </row>
    <row r="200" spans="2:3" customFormat="1" ht="30" customHeight="1" x14ac:dyDescent="0.2">
      <c r="B200" s="151" t="s">
        <v>117</v>
      </c>
      <c r="C200" s="125" t="s">
        <v>1567</v>
      </c>
    </row>
    <row r="201" spans="2:3" customFormat="1" ht="30" customHeight="1" x14ac:dyDescent="0.2">
      <c r="B201" s="150" t="s">
        <v>410</v>
      </c>
      <c r="C201" s="125" t="s">
        <v>1568</v>
      </c>
    </row>
    <row r="202" spans="2:3" customFormat="1" ht="30" customHeight="1" x14ac:dyDescent="0.2">
      <c r="B202" s="150" t="s">
        <v>69</v>
      </c>
      <c r="C202" s="125" t="s">
        <v>1493</v>
      </c>
    </row>
    <row r="203" spans="2:3" customFormat="1" ht="30" customHeight="1" x14ac:dyDescent="0.2">
      <c r="B203" s="150" t="s">
        <v>88</v>
      </c>
      <c r="C203" s="125" t="s">
        <v>1569</v>
      </c>
    </row>
    <row r="204" spans="2:3" customFormat="1" ht="30" customHeight="1" x14ac:dyDescent="0.2">
      <c r="B204" s="150" t="s">
        <v>70</v>
      </c>
      <c r="C204" s="125" t="s">
        <v>1494</v>
      </c>
    </row>
    <row r="205" spans="2:3" customFormat="1" ht="30" customHeight="1" x14ac:dyDescent="0.2">
      <c r="B205" s="150" t="s">
        <v>89</v>
      </c>
      <c r="C205" s="125" t="s">
        <v>1569</v>
      </c>
    </row>
    <row r="206" spans="2:3" customFormat="1" ht="30" customHeight="1" x14ac:dyDescent="0.2">
      <c r="B206" s="150" t="s">
        <v>153</v>
      </c>
      <c r="C206" s="125" t="s">
        <v>864</v>
      </c>
    </row>
    <row r="207" spans="2:3" customFormat="1" ht="30" customHeight="1" x14ac:dyDescent="0.2">
      <c r="B207" s="150" t="s">
        <v>444</v>
      </c>
      <c r="C207" s="125" t="s">
        <v>1495</v>
      </c>
    </row>
    <row r="208" spans="2:3" customFormat="1" ht="30" customHeight="1" x14ac:dyDescent="0.2">
      <c r="B208" s="150" t="s">
        <v>1007</v>
      </c>
      <c r="C208" s="125" t="s">
        <v>1006</v>
      </c>
    </row>
    <row r="209" spans="2:3" customFormat="1" ht="30" customHeight="1" x14ac:dyDescent="0.2">
      <c r="B209" s="150" t="s">
        <v>127</v>
      </c>
      <c r="C209" s="125" t="s">
        <v>868</v>
      </c>
    </row>
    <row r="210" spans="2:3" customFormat="1" ht="30" customHeight="1" x14ac:dyDescent="0.2">
      <c r="B210" s="151" t="s">
        <v>71</v>
      </c>
      <c r="C210" s="125" t="s">
        <v>1496</v>
      </c>
    </row>
    <row r="211" spans="2:3" customFormat="1" ht="30" customHeight="1" x14ac:dyDescent="0.2">
      <c r="B211" s="150" t="s">
        <v>199</v>
      </c>
      <c r="C211" s="125" t="s">
        <v>1423</v>
      </c>
    </row>
    <row r="212" spans="2:3" customFormat="1" ht="30" customHeight="1" x14ac:dyDescent="0.2">
      <c r="B212" s="151" t="s">
        <v>40</v>
      </c>
      <c r="C212" s="125" t="s">
        <v>1446</v>
      </c>
    </row>
    <row r="213" spans="2:3" customFormat="1" ht="30" customHeight="1" x14ac:dyDescent="0.2">
      <c r="B213" s="150" t="s">
        <v>204</v>
      </c>
      <c r="C213" s="125" t="s">
        <v>1497</v>
      </c>
    </row>
    <row r="214" spans="2:3" customFormat="1" ht="30" customHeight="1" x14ac:dyDescent="0.2">
      <c r="B214" s="150" t="s">
        <v>61</v>
      </c>
      <c r="C214" s="125" t="s">
        <v>1498</v>
      </c>
    </row>
    <row r="215" spans="2:3" customFormat="1" ht="30" customHeight="1" x14ac:dyDescent="0.2">
      <c r="B215" s="150" t="s">
        <v>87</v>
      </c>
      <c r="C215" s="125" t="s">
        <v>876</v>
      </c>
    </row>
    <row r="216" spans="2:3" customFormat="1" ht="30" customHeight="1" x14ac:dyDescent="0.2">
      <c r="B216" s="150" t="s">
        <v>1356</v>
      </c>
      <c r="C216" s="125" t="s">
        <v>1424</v>
      </c>
    </row>
    <row r="217" spans="2:3" customFormat="1" ht="30" customHeight="1" x14ac:dyDescent="0.2">
      <c r="B217" s="151" t="s">
        <v>274</v>
      </c>
      <c r="C217" s="125" t="s">
        <v>878</v>
      </c>
    </row>
    <row r="218" spans="2:3" customFormat="1" ht="30" customHeight="1" x14ac:dyDescent="0.2">
      <c r="B218" s="150" t="s">
        <v>298</v>
      </c>
      <c r="C218" s="125" t="s">
        <v>1570</v>
      </c>
    </row>
    <row r="219" spans="2:3" customFormat="1" ht="30" customHeight="1" x14ac:dyDescent="0.2">
      <c r="B219" s="150" t="s">
        <v>1358</v>
      </c>
      <c r="C219" s="125" t="s">
        <v>1425</v>
      </c>
    </row>
    <row r="220" spans="2:3" customFormat="1" ht="30" customHeight="1" x14ac:dyDescent="0.2">
      <c r="B220" s="150" t="s">
        <v>46</v>
      </c>
      <c r="C220" s="125" t="s">
        <v>1499</v>
      </c>
    </row>
    <row r="221" spans="2:3" customFormat="1" ht="30" customHeight="1" x14ac:dyDescent="0.2">
      <c r="B221" s="150" t="s">
        <v>371</v>
      </c>
      <c r="C221" s="125" t="s">
        <v>1571</v>
      </c>
    </row>
    <row r="222" spans="2:3" customFormat="1" ht="30" customHeight="1" x14ac:dyDescent="0.2">
      <c r="B222" s="150" t="s">
        <v>418</v>
      </c>
      <c r="C222" s="125" t="s">
        <v>1572</v>
      </c>
    </row>
    <row r="223" spans="2:3" customFormat="1" ht="30" customHeight="1" x14ac:dyDescent="0.2">
      <c r="B223" s="150" t="s">
        <v>137</v>
      </c>
      <c r="C223" s="125" t="s">
        <v>1500</v>
      </c>
    </row>
    <row r="224" spans="2:3" customFormat="1" ht="30" customHeight="1" x14ac:dyDescent="0.2">
      <c r="B224" s="150" t="s">
        <v>145</v>
      </c>
      <c r="C224" s="125" t="s">
        <v>1447</v>
      </c>
    </row>
    <row r="225" spans="2:3" customFormat="1" ht="30" customHeight="1" x14ac:dyDescent="0.2">
      <c r="B225" s="150" t="s">
        <v>373</v>
      </c>
      <c r="C225" s="125" t="s">
        <v>1571</v>
      </c>
    </row>
    <row r="226" spans="2:3" customFormat="1" ht="30" customHeight="1" x14ac:dyDescent="0.2">
      <c r="B226" s="150" t="s">
        <v>205</v>
      </c>
      <c r="C226" s="125" t="s">
        <v>1497</v>
      </c>
    </row>
    <row r="227" spans="2:3" customFormat="1" ht="30" customHeight="1" x14ac:dyDescent="0.2">
      <c r="B227" s="150" t="s">
        <v>445</v>
      </c>
      <c r="C227" s="125" t="s">
        <v>888</v>
      </c>
    </row>
    <row r="228" spans="2:3" customFormat="1" ht="30" customHeight="1" x14ac:dyDescent="0.2">
      <c r="B228" s="150" t="s">
        <v>203</v>
      </c>
      <c r="C228" s="125" t="s">
        <v>1497</v>
      </c>
    </row>
    <row r="229" spans="2:3" customFormat="1" ht="30" customHeight="1" x14ac:dyDescent="0.2">
      <c r="B229" s="151" t="s">
        <v>372</v>
      </c>
      <c r="C229" s="125" t="s">
        <v>1573</v>
      </c>
    </row>
    <row r="230" spans="2:3" customFormat="1" ht="30" customHeight="1" x14ac:dyDescent="0.2">
      <c r="B230" s="150" t="s">
        <v>143</v>
      </c>
      <c r="C230" s="125" t="s">
        <v>1426</v>
      </c>
    </row>
    <row r="231" spans="2:3" customFormat="1" ht="30" customHeight="1" x14ac:dyDescent="0.2">
      <c r="B231" s="150" t="s">
        <v>18</v>
      </c>
      <c r="C231" s="125" t="s">
        <v>1448</v>
      </c>
    </row>
    <row r="232" spans="2:3" customFormat="1" ht="30" customHeight="1" x14ac:dyDescent="0.2">
      <c r="B232" s="150" t="s">
        <v>75</v>
      </c>
      <c r="C232" s="125" t="s">
        <v>1449</v>
      </c>
    </row>
    <row r="233" spans="2:3" customFormat="1" ht="30" customHeight="1" x14ac:dyDescent="0.2">
      <c r="B233" s="150" t="s">
        <v>183</v>
      </c>
      <c r="C233" s="125" t="s">
        <v>1501</v>
      </c>
    </row>
    <row r="234" spans="2:3" ht="30" customHeight="1" x14ac:dyDescent="0.2">
      <c r="B234" s="150" t="s">
        <v>5</v>
      </c>
      <c r="C234" s="125" t="s">
        <v>1502</v>
      </c>
    </row>
    <row r="235" spans="2:3" ht="30" customHeight="1" x14ac:dyDescent="0.2">
      <c r="B235" s="150" t="s">
        <v>94</v>
      </c>
      <c r="C235" s="125" t="s">
        <v>1574</v>
      </c>
    </row>
    <row r="236" spans="2:3" ht="30" customHeight="1" x14ac:dyDescent="0.2">
      <c r="B236" s="150" t="s">
        <v>320</v>
      </c>
      <c r="C236" s="125" t="s">
        <v>1427</v>
      </c>
    </row>
    <row r="237" spans="2:3" ht="30" customHeight="1" x14ac:dyDescent="0.2">
      <c r="B237" s="150" t="s">
        <v>441</v>
      </c>
      <c r="C237" s="125" t="s">
        <v>897</v>
      </c>
    </row>
    <row r="238" spans="2:3" ht="30" customHeight="1" x14ac:dyDescent="0.2">
      <c r="B238" s="150" t="s">
        <v>442</v>
      </c>
      <c r="C238" s="125" t="s">
        <v>899</v>
      </c>
    </row>
    <row r="239" spans="2:3" ht="30" customHeight="1" x14ac:dyDescent="0.2">
      <c r="B239" s="150" t="s">
        <v>284</v>
      </c>
      <c r="C239" s="125" t="s">
        <v>1380</v>
      </c>
    </row>
    <row r="240" spans="2:3" ht="30" customHeight="1" x14ac:dyDescent="0.2">
      <c r="B240" s="150" t="s">
        <v>100</v>
      </c>
      <c r="C240" s="125" t="s">
        <v>900</v>
      </c>
    </row>
    <row r="241" spans="2:3" ht="30" customHeight="1" x14ac:dyDescent="0.2">
      <c r="B241" s="150" t="s">
        <v>549</v>
      </c>
      <c r="C241" s="125" t="s">
        <v>915</v>
      </c>
    </row>
    <row r="242" spans="2:3" ht="30" customHeight="1" x14ac:dyDescent="0.2">
      <c r="B242" s="150" t="s">
        <v>38</v>
      </c>
      <c r="C242" s="125" t="s">
        <v>1503</v>
      </c>
    </row>
    <row r="243" spans="2:3" ht="30" customHeight="1" x14ac:dyDescent="0.2">
      <c r="B243" s="151" t="s">
        <v>611</v>
      </c>
      <c r="C243" s="125" t="s">
        <v>1504</v>
      </c>
    </row>
    <row r="244" spans="2:3" ht="30" customHeight="1" x14ac:dyDescent="0.2">
      <c r="B244" s="151" t="s">
        <v>37</v>
      </c>
      <c r="C244" s="125" t="s">
        <v>1575</v>
      </c>
    </row>
    <row r="245" spans="2:3" ht="30" customHeight="1" x14ac:dyDescent="0.2">
      <c r="B245" s="150" t="s">
        <v>428</v>
      </c>
      <c r="C245" s="125" t="s">
        <v>905</v>
      </c>
    </row>
    <row r="246" spans="2:3" ht="30" customHeight="1" x14ac:dyDescent="0.2">
      <c r="B246" s="150" t="s">
        <v>616</v>
      </c>
      <c r="C246" s="125" t="s">
        <v>907</v>
      </c>
    </row>
    <row r="247" spans="2:3" ht="30" customHeight="1" x14ac:dyDescent="0.2">
      <c r="B247" s="150" t="s">
        <v>620</v>
      </c>
      <c r="C247" s="125" t="s">
        <v>909</v>
      </c>
    </row>
    <row r="248" spans="2:3" ht="30" customHeight="1" x14ac:dyDescent="0.2">
      <c r="B248" s="150" t="s">
        <v>2</v>
      </c>
      <c r="C248" s="125" t="s">
        <v>1505</v>
      </c>
    </row>
    <row r="249" spans="2:3" ht="30" customHeight="1" x14ac:dyDescent="0.2">
      <c r="B249" s="150" t="s">
        <v>62</v>
      </c>
      <c r="C249" s="125" t="s">
        <v>1576</v>
      </c>
    </row>
    <row r="250" spans="2:3" ht="30" customHeight="1" x14ac:dyDescent="0.2">
      <c r="B250" s="150" t="s">
        <v>22</v>
      </c>
      <c r="C250" s="125" t="s">
        <v>1506</v>
      </c>
    </row>
    <row r="251" spans="2:3" ht="30" customHeight="1" x14ac:dyDescent="0.2">
      <c r="B251" s="150" t="s">
        <v>41</v>
      </c>
      <c r="C251" s="125" t="s">
        <v>1507</v>
      </c>
    </row>
    <row r="252" spans="2:3" ht="30" customHeight="1" x14ac:dyDescent="0.2">
      <c r="B252" s="150" t="s">
        <v>192</v>
      </c>
      <c r="C252" s="125" t="s">
        <v>917</v>
      </c>
    </row>
    <row r="253" spans="2:3" ht="30" customHeight="1" x14ac:dyDescent="0.2">
      <c r="B253" s="150" t="s">
        <v>180</v>
      </c>
      <c r="C253" s="125" t="s">
        <v>1508</v>
      </c>
    </row>
    <row r="254" spans="2:3" ht="30" customHeight="1" x14ac:dyDescent="0.2">
      <c r="B254" s="150" t="s">
        <v>283</v>
      </c>
      <c r="C254" s="125" t="s">
        <v>1577</v>
      </c>
    </row>
    <row r="255" spans="2:3" ht="30" customHeight="1" x14ac:dyDescent="0.2">
      <c r="B255" s="150" t="s">
        <v>130</v>
      </c>
      <c r="C255" s="125" t="s">
        <v>921</v>
      </c>
    </row>
    <row r="256" spans="2:3" ht="30" customHeight="1" x14ac:dyDescent="0.2">
      <c r="B256" s="150" t="s">
        <v>350</v>
      </c>
      <c r="C256" s="125" t="s">
        <v>1578</v>
      </c>
    </row>
    <row r="257" spans="2:3" ht="30" customHeight="1" x14ac:dyDescent="0.2">
      <c r="B257" s="150" t="s">
        <v>163</v>
      </c>
      <c r="C257" s="125" t="s">
        <v>1579</v>
      </c>
    </row>
    <row r="258" spans="2:3" ht="42.75" customHeight="1" x14ac:dyDescent="0.2">
      <c r="B258" s="150" t="s">
        <v>201</v>
      </c>
      <c r="C258" s="125" t="s">
        <v>1580</v>
      </c>
    </row>
    <row r="259" spans="2:3" ht="29.25" customHeight="1" x14ac:dyDescent="0.2">
      <c r="B259" s="150" t="s">
        <v>181</v>
      </c>
      <c r="C259" s="125" t="s">
        <v>1509</v>
      </c>
    </row>
    <row r="260" spans="2:3" ht="29.25" customHeight="1" x14ac:dyDescent="0.2">
      <c r="B260" s="150" t="s">
        <v>43</v>
      </c>
      <c r="C260" s="125" t="s">
        <v>1450</v>
      </c>
    </row>
    <row r="261" spans="2:3" ht="29.25" customHeight="1" x14ac:dyDescent="0.2">
      <c r="B261" s="150" t="s">
        <v>187</v>
      </c>
      <c r="C261" s="125" t="s">
        <v>1451</v>
      </c>
    </row>
    <row r="262" spans="2:3" ht="29.25" customHeight="1" x14ac:dyDescent="0.2">
      <c r="B262" s="150" t="s">
        <v>11</v>
      </c>
      <c r="C262" s="125" t="s">
        <v>1510</v>
      </c>
    </row>
    <row r="263" spans="2:3" ht="29.25" customHeight="1" x14ac:dyDescent="0.2">
      <c r="B263" s="150" t="s">
        <v>78</v>
      </c>
      <c r="C263" s="125" t="s">
        <v>1511</v>
      </c>
    </row>
    <row r="264" spans="2:3" ht="29.25" customHeight="1" x14ac:dyDescent="0.2">
      <c r="B264" s="150" t="s">
        <v>595</v>
      </c>
      <c r="C264" s="125" t="s">
        <v>933</v>
      </c>
    </row>
    <row r="265" spans="2:3" ht="29.25" customHeight="1" x14ac:dyDescent="0.2">
      <c r="B265" s="150" t="s">
        <v>152</v>
      </c>
      <c r="C265" s="125" t="s">
        <v>1512</v>
      </c>
    </row>
    <row r="266" spans="2:3" ht="29.25" customHeight="1" x14ac:dyDescent="0.2">
      <c r="B266" s="150" t="s">
        <v>49</v>
      </c>
      <c r="C266" s="125" t="s">
        <v>1513</v>
      </c>
    </row>
    <row r="267" spans="2:3" ht="29.25" customHeight="1" x14ac:dyDescent="0.2">
      <c r="B267" s="150" t="s">
        <v>131</v>
      </c>
      <c r="C267" s="125" t="s">
        <v>1428</v>
      </c>
    </row>
    <row r="268" spans="2:3" ht="29.25" customHeight="1" x14ac:dyDescent="0.2">
      <c r="B268" s="150" t="s">
        <v>31</v>
      </c>
      <c r="C268" s="125" t="s">
        <v>938</v>
      </c>
    </row>
    <row r="269" spans="2:3" ht="29.25" customHeight="1" x14ac:dyDescent="0.2">
      <c r="B269" s="150" t="s">
        <v>448</v>
      </c>
      <c r="C269" s="125" t="s">
        <v>1581</v>
      </c>
    </row>
    <row r="270" spans="2:3" ht="29.25" customHeight="1" x14ac:dyDescent="0.2">
      <c r="B270" s="150" t="s">
        <v>603</v>
      </c>
      <c r="C270" s="125" t="s">
        <v>1429</v>
      </c>
    </row>
    <row r="271" spans="2:3" ht="29.25" customHeight="1" x14ac:dyDescent="0.2">
      <c r="B271" s="150" t="s">
        <v>557</v>
      </c>
      <c r="C271" s="125" t="s">
        <v>1514</v>
      </c>
    </row>
    <row r="272" spans="2:3" ht="29.25" customHeight="1" x14ac:dyDescent="0.2">
      <c r="B272" s="150" t="s">
        <v>556</v>
      </c>
      <c r="C272" s="125" t="s">
        <v>1452</v>
      </c>
    </row>
    <row r="273" spans="2:3" ht="29.25" customHeight="1" x14ac:dyDescent="0.2">
      <c r="B273" s="150" t="s">
        <v>4</v>
      </c>
      <c r="C273" s="125" t="s">
        <v>1474</v>
      </c>
    </row>
    <row r="274" spans="2:3" ht="29.25" customHeight="1" x14ac:dyDescent="0.2">
      <c r="B274" s="150" t="s">
        <v>558</v>
      </c>
      <c r="C274" s="125" t="s">
        <v>1430</v>
      </c>
    </row>
    <row r="275" spans="2:3" ht="29.25" customHeight="1" x14ac:dyDescent="0.2">
      <c r="B275" s="150" t="s">
        <v>147</v>
      </c>
      <c r="C275" s="125" t="s">
        <v>1582</v>
      </c>
    </row>
    <row r="276" spans="2:3" ht="29.25" customHeight="1" x14ac:dyDescent="0.2">
      <c r="B276" s="151" t="s">
        <v>593</v>
      </c>
      <c r="C276" s="125" t="s">
        <v>1583</v>
      </c>
    </row>
    <row r="277" spans="2:3" ht="29.25" customHeight="1" x14ac:dyDescent="0.2">
      <c r="B277" s="150" t="s">
        <v>106</v>
      </c>
      <c r="C277" s="125" t="s">
        <v>1431</v>
      </c>
    </row>
    <row r="278" spans="2:3" ht="29.25" customHeight="1" x14ac:dyDescent="0.2">
      <c r="B278" s="150" t="s">
        <v>64</v>
      </c>
      <c r="C278" s="125" t="s">
        <v>1515</v>
      </c>
    </row>
    <row r="279" spans="2:3" ht="29.25" customHeight="1" x14ac:dyDescent="0.2">
      <c r="B279" s="150" t="s">
        <v>151</v>
      </c>
      <c r="C279" s="125" t="s">
        <v>1516</v>
      </c>
    </row>
    <row r="280" spans="2:3" ht="29.25" customHeight="1" x14ac:dyDescent="0.2">
      <c r="B280" s="150" t="s">
        <v>158</v>
      </c>
      <c r="C280" s="125" t="s">
        <v>1584</v>
      </c>
    </row>
    <row r="281" spans="2:3" ht="29.25" customHeight="1" x14ac:dyDescent="0.2">
      <c r="B281" s="150" t="s">
        <v>456</v>
      </c>
      <c r="C281" s="125" t="s">
        <v>1585</v>
      </c>
    </row>
    <row r="282" spans="2:3" ht="29.25" customHeight="1" x14ac:dyDescent="0.2">
      <c r="B282" s="150" t="s">
        <v>28</v>
      </c>
      <c r="C282" s="125" t="s">
        <v>1517</v>
      </c>
    </row>
    <row r="283" spans="2:3" ht="29.25" customHeight="1" x14ac:dyDescent="0.2">
      <c r="B283" s="150" t="s">
        <v>146</v>
      </c>
      <c r="C283" s="125" t="s">
        <v>952</v>
      </c>
    </row>
    <row r="284" spans="2:3" ht="29.25" customHeight="1" x14ac:dyDescent="0.2">
      <c r="B284" s="150" t="s">
        <v>15</v>
      </c>
      <c r="C284" s="125" t="s">
        <v>954</v>
      </c>
    </row>
    <row r="285" spans="2:3" ht="29.25" customHeight="1" x14ac:dyDescent="0.2">
      <c r="B285" s="150" t="s">
        <v>90</v>
      </c>
      <c r="C285" s="125" t="s">
        <v>1518</v>
      </c>
    </row>
    <row r="286" spans="2:3" ht="29.25" customHeight="1" x14ac:dyDescent="0.2">
      <c r="B286" s="150" t="s">
        <v>138</v>
      </c>
      <c r="C286" s="125" t="s">
        <v>1519</v>
      </c>
    </row>
    <row r="287" spans="2:3" ht="29.25" customHeight="1" x14ac:dyDescent="0.2">
      <c r="B287" s="150" t="s">
        <v>132</v>
      </c>
      <c r="C287" s="125" t="s">
        <v>1520</v>
      </c>
    </row>
    <row r="288" spans="2:3" ht="29.25" customHeight="1" x14ac:dyDescent="0.2">
      <c r="B288" s="150" t="s">
        <v>19</v>
      </c>
      <c r="C288" s="125" t="s">
        <v>1521</v>
      </c>
    </row>
    <row r="289" spans="2:3" ht="29.25" customHeight="1" x14ac:dyDescent="0.2">
      <c r="B289" s="150" t="s">
        <v>168</v>
      </c>
      <c r="C289" s="125" t="s">
        <v>967</v>
      </c>
    </row>
    <row r="290" spans="2:3" ht="29.25" customHeight="1" x14ac:dyDescent="0.2">
      <c r="B290" s="150" t="s">
        <v>366</v>
      </c>
      <c r="C290" s="125" t="s">
        <v>1586</v>
      </c>
    </row>
    <row r="291" spans="2:3" ht="29.25" customHeight="1" x14ac:dyDescent="0.2">
      <c r="B291" s="150" t="s">
        <v>45</v>
      </c>
      <c r="C291" s="125" t="s">
        <v>969</v>
      </c>
    </row>
    <row r="292" spans="2:3" ht="29.25" customHeight="1" x14ac:dyDescent="0.2">
      <c r="B292" s="150" t="s">
        <v>202</v>
      </c>
      <c r="C292" s="125" t="s">
        <v>1587</v>
      </c>
    </row>
    <row r="293" spans="2:3" ht="29.25" customHeight="1" x14ac:dyDescent="0.2">
      <c r="B293" s="150" t="s">
        <v>356</v>
      </c>
      <c r="C293" s="125" t="s">
        <v>1522</v>
      </c>
    </row>
    <row r="294" spans="2:3" ht="29.25" customHeight="1" x14ac:dyDescent="0.2">
      <c r="B294" s="150" t="s">
        <v>73</v>
      </c>
      <c r="C294" s="125" t="s">
        <v>1588</v>
      </c>
    </row>
    <row r="295" spans="2:3" ht="29.25" customHeight="1" x14ac:dyDescent="0.2">
      <c r="B295" s="150" t="s">
        <v>9</v>
      </c>
      <c r="C295" s="125" t="s">
        <v>1589</v>
      </c>
    </row>
    <row r="296" spans="2:3" ht="29.25" customHeight="1" x14ac:dyDescent="0.2">
      <c r="B296" s="150" t="s">
        <v>475</v>
      </c>
      <c r="C296" s="125" t="s">
        <v>1590</v>
      </c>
    </row>
    <row r="297" spans="2:3" ht="29.25" customHeight="1" x14ac:dyDescent="0.2">
      <c r="B297" s="150" t="s">
        <v>8</v>
      </c>
      <c r="C297" s="125" t="s">
        <v>1523</v>
      </c>
    </row>
    <row r="298" spans="2:3" ht="29.25" customHeight="1" x14ac:dyDescent="0.2">
      <c r="B298" s="150" t="s">
        <v>93</v>
      </c>
      <c r="C298" s="125" t="s">
        <v>1590</v>
      </c>
    </row>
    <row r="299" spans="2:3" ht="29.25" customHeight="1" x14ac:dyDescent="0.2">
      <c r="B299" s="150" t="s">
        <v>477</v>
      </c>
      <c r="C299" s="125" t="s">
        <v>1432</v>
      </c>
    </row>
    <row r="300" spans="2:3" ht="29.25" customHeight="1" x14ac:dyDescent="0.2">
      <c r="B300" s="150" t="s">
        <v>52</v>
      </c>
      <c r="C300" s="125" t="s">
        <v>979</v>
      </c>
    </row>
    <row r="301" spans="2:3" ht="29.25" customHeight="1" x14ac:dyDescent="0.2">
      <c r="B301" s="150" t="s">
        <v>174</v>
      </c>
      <c r="C301" s="125" t="s">
        <v>1591</v>
      </c>
    </row>
    <row r="302" spans="2:3" ht="29.25" customHeight="1" thickBot="1" x14ac:dyDescent="0.25">
      <c r="B302" s="152" t="s">
        <v>447</v>
      </c>
      <c r="C302" s="127" t="s">
        <v>1592</v>
      </c>
    </row>
    <row r="303" spans="2:3" ht="6.75" customHeight="1" x14ac:dyDescent="0.2">
      <c r="B303"/>
    </row>
    <row r="305" spans="2:2" ht="42.75" customHeight="1" x14ac:dyDescent="0.2">
      <c r="B305" s="16"/>
    </row>
    <row r="306" spans="2:2" ht="42.75" customHeight="1" x14ac:dyDescent="0.2">
      <c r="B306"/>
    </row>
    <row r="307" spans="2:2" ht="42.75" customHeight="1" x14ac:dyDescent="0.2">
      <c r="B307"/>
    </row>
    <row r="308" spans="2:2" ht="42.75" customHeight="1" x14ac:dyDescent="0.2">
      <c r="B308"/>
    </row>
    <row r="309" spans="2:2" ht="42.75" customHeight="1" x14ac:dyDescent="0.2">
      <c r="B309"/>
    </row>
    <row r="310" spans="2:2" ht="42.75" customHeight="1" x14ac:dyDescent="0.2">
      <c r="B310"/>
    </row>
    <row r="311" spans="2:2" ht="42.75" customHeight="1" x14ac:dyDescent="0.2">
      <c r="B311"/>
    </row>
  </sheetData>
  <autoFilter ref="B2:C302" xr:uid="{6718A9F7-31F3-47AF-8B35-D50043079E39}">
    <sortState xmlns:xlrd2="http://schemas.microsoft.com/office/spreadsheetml/2017/richdata2" ref="B3:C302">
      <sortCondition ref="B2:B302"/>
    </sortState>
  </autoFilter>
  <printOptions horizontalCentered="1" verticalCentered="1"/>
  <pageMargins left="0.11811023622047245" right="0.11811023622047245" top="0.15748031496062992" bottom="0.15748031496062992" header="0" footer="0"/>
  <pageSetup paperSize="8" scale="79" fitToHeight="0" orientation="portrait" r:id="rId1"/>
  <rowBreaks count="5" manualBreakCount="5">
    <brk id="51" max="3" man="1"/>
    <brk id="101" max="3" man="1"/>
    <brk id="152" max="3" man="1"/>
    <brk id="203" max="3" man="1"/>
    <brk id="254"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Title Sheet</vt:lpstr>
      <vt:lpstr>MADM Taxonomy</vt:lpstr>
      <vt:lpstr>Characterising Parameters</vt:lpstr>
      <vt:lpstr>Development Trends</vt:lpstr>
      <vt:lpstr>References</vt:lpstr>
      <vt:lpstr>'Characterising Parameters'!Print_Area</vt:lpstr>
      <vt:lpstr>'Development Trends'!Print_Area</vt:lpstr>
      <vt:lpstr>'MADM Taxonomy'!Print_Area</vt:lpstr>
      <vt:lpstr>References!Print_Area</vt:lpstr>
      <vt:lpstr>'Title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Kirenskis, Romans;Lawson, Craig</dc:creator>
  <cp:lastModifiedBy>Belqa</cp:lastModifiedBy>
  <cp:lastPrinted>2022-12-15T19:08:31Z</cp:lastPrinted>
  <dcterms:created xsi:type="dcterms:W3CDTF">2019-10-10T14:40:14Z</dcterms:created>
  <dcterms:modified xsi:type="dcterms:W3CDTF">2022-12-15T19:08:37Z</dcterms:modified>
</cp:coreProperties>
</file>