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nfield-my.sharepoint.com/personal/a_h_grenyer_cranfield_ac_uk/Documents/Documents/_PhD Cranfield/Journal 3 - CIRP JMST - Forecasting (UPLD framework)/"/>
    </mc:Choice>
  </mc:AlternateContent>
  <xr:revisionPtr revIDLastSave="979" documentId="8_{74F8D71E-728B-4D55-9EC8-62A0866F2DBD}" xr6:coauthVersionLast="47" xr6:coauthVersionMax="47" xr10:uidLastSave="{A9F0705E-BBBC-4AD9-AA1D-D97DC8A4D637}"/>
  <bookViews>
    <workbookView xWindow="-120" yWindow="-120" windowWidth="29040" windowHeight="15840" activeTab="2" xr2:uid="{0FA937AF-1F7A-4B54-98F1-FA7FDB717CA0}"/>
  </bookViews>
  <sheets>
    <sheet name="Data SAR" sheetId="13" r:id="rId1"/>
    <sheet name="Data C-MAPSS" sheetId="14" r:id="rId2"/>
    <sheet name="Data C-MAPSS fullGoodData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13" l="1"/>
  <c r="L105" i="13" s="1"/>
  <c r="J89" i="13"/>
  <c r="J104" i="13"/>
  <c r="K104" i="13"/>
  <c r="L104" i="13"/>
  <c r="M104" i="13"/>
  <c r="N104" i="13"/>
  <c r="O104" i="13"/>
  <c r="J105" i="13"/>
  <c r="K105" i="13"/>
  <c r="M105" i="13"/>
  <c r="N105" i="13"/>
  <c r="O105" i="13"/>
  <c r="J106" i="13"/>
  <c r="K106" i="13"/>
  <c r="L106" i="13"/>
  <c r="M106" i="13"/>
  <c r="N106" i="13"/>
  <c r="O106" i="13"/>
  <c r="J107" i="13"/>
  <c r="K107" i="13"/>
  <c r="L107" i="13"/>
  <c r="M107" i="13"/>
  <c r="N107" i="13"/>
  <c r="O107" i="13"/>
  <c r="J108" i="13"/>
  <c r="K108" i="13"/>
  <c r="L108" i="13"/>
  <c r="M108" i="13"/>
  <c r="N108" i="13"/>
  <c r="O108" i="13"/>
  <c r="J109" i="13"/>
  <c r="K109" i="13"/>
  <c r="L109" i="13"/>
  <c r="M109" i="13"/>
  <c r="N109" i="13"/>
  <c r="O109" i="13"/>
  <c r="J110" i="13"/>
  <c r="K110" i="13"/>
  <c r="L110" i="13"/>
  <c r="M110" i="13"/>
  <c r="N110" i="13"/>
  <c r="O110" i="13"/>
  <c r="J111" i="13"/>
  <c r="K111" i="13"/>
  <c r="L111" i="13"/>
  <c r="M111" i="13"/>
  <c r="N111" i="13"/>
  <c r="O111" i="13"/>
  <c r="J112" i="13"/>
  <c r="K112" i="13"/>
  <c r="L112" i="13"/>
  <c r="M112" i="13"/>
  <c r="N112" i="13"/>
  <c r="O112" i="13"/>
  <c r="J113" i="13"/>
  <c r="K113" i="13"/>
  <c r="L113" i="13"/>
  <c r="M113" i="13"/>
  <c r="N113" i="13"/>
  <c r="O113" i="13"/>
  <c r="K103" i="13"/>
  <c r="L103" i="13"/>
  <c r="M103" i="13"/>
  <c r="N103" i="13"/>
  <c r="O103" i="13"/>
  <c r="B104" i="13"/>
  <c r="C104" i="13"/>
  <c r="D104" i="13"/>
  <c r="E104" i="13"/>
  <c r="F104" i="13"/>
  <c r="G104" i="13"/>
  <c r="B105" i="13"/>
  <c r="C105" i="13"/>
  <c r="D105" i="13"/>
  <c r="E105" i="13"/>
  <c r="F105" i="13"/>
  <c r="G105" i="13"/>
  <c r="B106" i="13"/>
  <c r="C106" i="13"/>
  <c r="D106" i="13"/>
  <c r="E106" i="13"/>
  <c r="F106" i="13"/>
  <c r="G106" i="13"/>
  <c r="B107" i="13"/>
  <c r="C107" i="13"/>
  <c r="D107" i="13"/>
  <c r="E107" i="13"/>
  <c r="F107" i="13"/>
  <c r="G107" i="13"/>
  <c r="B108" i="13"/>
  <c r="C108" i="13"/>
  <c r="D108" i="13"/>
  <c r="E108" i="13"/>
  <c r="F108" i="13"/>
  <c r="G108" i="13"/>
  <c r="B109" i="13"/>
  <c r="C109" i="13"/>
  <c r="D109" i="13"/>
  <c r="E109" i="13"/>
  <c r="F109" i="13"/>
  <c r="G109" i="13"/>
  <c r="B110" i="13"/>
  <c r="C110" i="13"/>
  <c r="D110" i="13"/>
  <c r="E110" i="13"/>
  <c r="F110" i="13"/>
  <c r="G110" i="13"/>
  <c r="B111" i="13"/>
  <c r="C111" i="13"/>
  <c r="D111" i="13"/>
  <c r="E111" i="13"/>
  <c r="F111" i="13"/>
  <c r="G111" i="13"/>
  <c r="B112" i="13"/>
  <c r="C112" i="13"/>
  <c r="D112" i="13"/>
  <c r="E112" i="13"/>
  <c r="F112" i="13"/>
  <c r="G112" i="13"/>
  <c r="B113" i="13"/>
  <c r="C113" i="13"/>
  <c r="D113" i="13"/>
  <c r="E113" i="13"/>
  <c r="F113" i="13"/>
  <c r="G113" i="13"/>
  <c r="C103" i="13"/>
  <c r="D103" i="13"/>
  <c r="E103" i="13"/>
  <c r="F103" i="13"/>
  <c r="G103" i="13"/>
  <c r="J103" i="13"/>
  <c r="B103" i="13"/>
  <c r="J63" i="13"/>
  <c r="J62" i="13"/>
  <c r="E235" i="1"/>
  <c r="G241" i="1" l="1"/>
  <c r="F240" i="1"/>
  <c r="F239" i="1"/>
  <c r="G239" i="1"/>
  <c r="G238" i="1"/>
  <c r="G237" i="1"/>
  <c r="G236" i="1"/>
  <c r="G235" i="1"/>
  <c r="F235" i="1"/>
  <c r="G240" i="1"/>
  <c r="E238" i="1"/>
  <c r="E237" i="1"/>
  <c r="E236" i="1"/>
  <c r="D236" i="1" l="1"/>
  <c r="D237" i="1"/>
  <c r="D238" i="1"/>
  <c r="D239" i="1"/>
  <c r="D240" i="1"/>
  <c r="D241" i="1"/>
  <c r="D242" i="1"/>
  <c r="D243" i="1"/>
  <c r="G243" i="1" s="1"/>
  <c r="D244" i="1"/>
  <c r="D245" i="1"/>
  <c r="D246" i="1"/>
  <c r="D247" i="1"/>
  <c r="G247" i="1" s="1"/>
  <c r="D248" i="1"/>
  <c r="D249" i="1"/>
  <c r="D250" i="1"/>
  <c r="D251" i="1"/>
  <c r="G251" i="1" s="1"/>
  <c r="D252" i="1"/>
  <c r="D253" i="1"/>
  <c r="D235" i="1"/>
  <c r="H235" i="1" s="1"/>
  <c r="F236" i="1"/>
  <c r="H236" i="1"/>
  <c r="I236" i="1"/>
  <c r="F237" i="1"/>
  <c r="H237" i="1"/>
  <c r="I237" i="1"/>
  <c r="F238" i="1"/>
  <c r="H238" i="1"/>
  <c r="I238" i="1"/>
  <c r="E240" i="1"/>
  <c r="H240" i="1"/>
  <c r="I240" i="1"/>
  <c r="E241" i="1"/>
  <c r="F241" i="1"/>
  <c r="H241" i="1"/>
  <c r="I241" i="1"/>
  <c r="E242" i="1"/>
  <c r="F242" i="1"/>
  <c r="G242" i="1"/>
  <c r="H242" i="1"/>
  <c r="I242" i="1"/>
  <c r="E244" i="1"/>
  <c r="F244" i="1"/>
  <c r="G244" i="1"/>
  <c r="H244" i="1"/>
  <c r="I244" i="1"/>
  <c r="E245" i="1"/>
  <c r="F245" i="1"/>
  <c r="G245" i="1"/>
  <c r="H245" i="1"/>
  <c r="I245" i="1"/>
  <c r="E246" i="1"/>
  <c r="F246" i="1"/>
  <c r="G246" i="1"/>
  <c r="H246" i="1"/>
  <c r="I246" i="1"/>
  <c r="E248" i="1"/>
  <c r="F248" i="1"/>
  <c r="G248" i="1"/>
  <c r="H248" i="1"/>
  <c r="I248" i="1"/>
  <c r="E249" i="1"/>
  <c r="F249" i="1"/>
  <c r="G249" i="1"/>
  <c r="H249" i="1"/>
  <c r="I249" i="1"/>
  <c r="E250" i="1"/>
  <c r="F250" i="1"/>
  <c r="G250" i="1"/>
  <c r="H250" i="1"/>
  <c r="I250" i="1"/>
  <c r="E252" i="1"/>
  <c r="F252" i="1"/>
  <c r="G252" i="1"/>
  <c r="H252" i="1"/>
  <c r="I252" i="1"/>
  <c r="E253" i="1"/>
  <c r="F253" i="1"/>
  <c r="G253" i="1"/>
  <c r="H253" i="1"/>
  <c r="I253" i="1"/>
  <c r="B193" i="1"/>
  <c r="B192" i="1"/>
  <c r="B191" i="1"/>
  <c r="B190" i="1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C66" i="14"/>
  <c r="D66" i="14"/>
  <c r="E66" i="14"/>
  <c r="F66" i="14"/>
  <c r="G66" i="14"/>
  <c r="H66" i="14"/>
  <c r="I66" i="14"/>
  <c r="J66" i="14"/>
  <c r="K66" i="14"/>
  <c r="B66" i="14"/>
  <c r="N67" i="14"/>
  <c r="O67" i="14"/>
  <c r="P67" i="14"/>
  <c r="Q67" i="14"/>
  <c r="R67" i="14"/>
  <c r="S67" i="14"/>
  <c r="T67" i="14"/>
  <c r="U67" i="14"/>
  <c r="V67" i="14"/>
  <c r="W67" i="14"/>
  <c r="N68" i="14"/>
  <c r="O68" i="14"/>
  <c r="P68" i="14"/>
  <c r="Q68" i="14"/>
  <c r="R68" i="14"/>
  <c r="S68" i="14"/>
  <c r="T68" i="14"/>
  <c r="U68" i="14"/>
  <c r="V68" i="14"/>
  <c r="W68" i="14"/>
  <c r="N69" i="14"/>
  <c r="O69" i="14"/>
  <c r="P69" i="14"/>
  <c r="Q69" i="14"/>
  <c r="R69" i="14"/>
  <c r="S69" i="14"/>
  <c r="T69" i="14"/>
  <c r="U69" i="14"/>
  <c r="V69" i="14"/>
  <c r="W69" i="14"/>
  <c r="N70" i="14"/>
  <c r="O70" i="14"/>
  <c r="P70" i="14"/>
  <c r="Q70" i="14"/>
  <c r="R70" i="14"/>
  <c r="S70" i="14"/>
  <c r="T70" i="14"/>
  <c r="U70" i="14"/>
  <c r="V70" i="14"/>
  <c r="W70" i="14"/>
  <c r="N71" i="14"/>
  <c r="O71" i="14"/>
  <c r="P71" i="14"/>
  <c r="Q71" i="14"/>
  <c r="R71" i="14"/>
  <c r="S71" i="14"/>
  <c r="T71" i="14"/>
  <c r="U71" i="14"/>
  <c r="V71" i="14"/>
  <c r="W71" i="14"/>
  <c r="O66" i="14"/>
  <c r="P66" i="14"/>
  <c r="Q66" i="14"/>
  <c r="R66" i="14"/>
  <c r="S66" i="14"/>
  <c r="T66" i="14"/>
  <c r="U66" i="14"/>
  <c r="V66" i="14"/>
  <c r="W66" i="14"/>
  <c r="N66" i="14"/>
  <c r="N53" i="14"/>
  <c r="N51" i="14"/>
  <c r="N50" i="14"/>
  <c r="N49" i="14"/>
  <c r="N146" i="1"/>
  <c r="O160" i="1"/>
  <c r="C198" i="1"/>
  <c r="D198" i="1"/>
  <c r="E198" i="1"/>
  <c r="F198" i="1"/>
  <c r="G198" i="1"/>
  <c r="H198" i="1"/>
  <c r="C189" i="1"/>
  <c r="D189" i="1"/>
  <c r="E189" i="1"/>
  <c r="F189" i="1"/>
  <c r="G189" i="1"/>
  <c r="H189" i="1"/>
  <c r="B167" i="1"/>
  <c r="C167" i="1"/>
  <c r="D167" i="1"/>
  <c r="E167" i="1"/>
  <c r="F167" i="1"/>
  <c r="G167" i="1"/>
  <c r="H167" i="1"/>
  <c r="B168" i="1"/>
  <c r="C168" i="1"/>
  <c r="D168" i="1"/>
  <c r="E168" i="1"/>
  <c r="F168" i="1"/>
  <c r="G168" i="1"/>
  <c r="H168" i="1"/>
  <c r="B169" i="1"/>
  <c r="C169" i="1"/>
  <c r="D169" i="1"/>
  <c r="E169" i="1"/>
  <c r="F169" i="1"/>
  <c r="G169" i="1"/>
  <c r="H169" i="1"/>
  <c r="B170" i="1"/>
  <c r="C170" i="1"/>
  <c r="D170" i="1"/>
  <c r="E170" i="1"/>
  <c r="F170" i="1"/>
  <c r="G170" i="1"/>
  <c r="H170" i="1"/>
  <c r="B171" i="1"/>
  <c r="C171" i="1"/>
  <c r="D171" i="1"/>
  <c r="E171" i="1"/>
  <c r="F171" i="1"/>
  <c r="G171" i="1"/>
  <c r="H171" i="1"/>
  <c r="B172" i="1"/>
  <c r="C172" i="1"/>
  <c r="D172" i="1"/>
  <c r="E172" i="1"/>
  <c r="F172" i="1"/>
  <c r="G172" i="1"/>
  <c r="H172" i="1"/>
  <c r="B173" i="1"/>
  <c r="C173" i="1"/>
  <c r="D173" i="1"/>
  <c r="E173" i="1"/>
  <c r="F173" i="1"/>
  <c r="G173" i="1"/>
  <c r="H173" i="1"/>
  <c r="B174" i="1"/>
  <c r="C174" i="1"/>
  <c r="D174" i="1"/>
  <c r="E174" i="1"/>
  <c r="F174" i="1"/>
  <c r="G174" i="1"/>
  <c r="H174" i="1"/>
  <c r="B175" i="1"/>
  <c r="C175" i="1"/>
  <c r="D175" i="1"/>
  <c r="E175" i="1"/>
  <c r="F175" i="1"/>
  <c r="G175" i="1"/>
  <c r="H175" i="1"/>
  <c r="B176" i="1"/>
  <c r="C176" i="1"/>
  <c r="D176" i="1"/>
  <c r="E176" i="1"/>
  <c r="F176" i="1"/>
  <c r="G176" i="1"/>
  <c r="H176" i="1"/>
  <c r="B177" i="1"/>
  <c r="C177" i="1"/>
  <c r="D177" i="1"/>
  <c r="E177" i="1"/>
  <c r="F177" i="1"/>
  <c r="G177" i="1"/>
  <c r="H177" i="1"/>
  <c r="B178" i="1"/>
  <c r="C178" i="1"/>
  <c r="D178" i="1"/>
  <c r="E178" i="1"/>
  <c r="F178" i="1"/>
  <c r="G178" i="1"/>
  <c r="H178" i="1"/>
  <c r="B179" i="1"/>
  <c r="C179" i="1"/>
  <c r="D179" i="1"/>
  <c r="E179" i="1"/>
  <c r="F179" i="1"/>
  <c r="G179" i="1"/>
  <c r="H179" i="1"/>
  <c r="B180" i="1"/>
  <c r="C180" i="1"/>
  <c r="D180" i="1"/>
  <c r="E180" i="1"/>
  <c r="F180" i="1"/>
  <c r="G180" i="1"/>
  <c r="H180" i="1"/>
  <c r="B181" i="1"/>
  <c r="C181" i="1"/>
  <c r="D181" i="1"/>
  <c r="E181" i="1"/>
  <c r="F181" i="1"/>
  <c r="G181" i="1"/>
  <c r="H181" i="1"/>
  <c r="B182" i="1"/>
  <c r="C182" i="1"/>
  <c r="D182" i="1"/>
  <c r="E182" i="1"/>
  <c r="F182" i="1"/>
  <c r="G182" i="1"/>
  <c r="H182" i="1"/>
  <c r="B183" i="1"/>
  <c r="C183" i="1"/>
  <c r="D183" i="1"/>
  <c r="E183" i="1"/>
  <c r="F183" i="1"/>
  <c r="G183" i="1"/>
  <c r="H183" i="1"/>
  <c r="B184" i="1"/>
  <c r="C184" i="1"/>
  <c r="D184" i="1"/>
  <c r="E184" i="1"/>
  <c r="F184" i="1"/>
  <c r="G184" i="1"/>
  <c r="H184" i="1"/>
  <c r="C166" i="1"/>
  <c r="D166" i="1"/>
  <c r="E166" i="1"/>
  <c r="F166" i="1"/>
  <c r="G166" i="1"/>
  <c r="H166" i="1"/>
  <c r="B166" i="1"/>
  <c r="O181" i="1"/>
  <c r="N167" i="1"/>
  <c r="O167" i="1"/>
  <c r="P167" i="1"/>
  <c r="Q167" i="1"/>
  <c r="R167" i="1"/>
  <c r="S167" i="1"/>
  <c r="T167" i="1"/>
  <c r="N168" i="1"/>
  <c r="O168" i="1"/>
  <c r="P168" i="1"/>
  <c r="Q168" i="1"/>
  <c r="R168" i="1"/>
  <c r="S168" i="1"/>
  <c r="T168" i="1"/>
  <c r="N169" i="1"/>
  <c r="O169" i="1"/>
  <c r="P169" i="1"/>
  <c r="Q169" i="1"/>
  <c r="R169" i="1"/>
  <c r="S169" i="1"/>
  <c r="T169" i="1"/>
  <c r="N170" i="1"/>
  <c r="O170" i="1"/>
  <c r="P170" i="1"/>
  <c r="Q170" i="1"/>
  <c r="R170" i="1"/>
  <c r="S170" i="1"/>
  <c r="T170" i="1"/>
  <c r="N171" i="1"/>
  <c r="O171" i="1"/>
  <c r="P171" i="1"/>
  <c r="Q171" i="1"/>
  <c r="R171" i="1"/>
  <c r="S171" i="1"/>
  <c r="T171" i="1"/>
  <c r="N172" i="1"/>
  <c r="O172" i="1"/>
  <c r="P172" i="1"/>
  <c r="Q172" i="1"/>
  <c r="R172" i="1"/>
  <c r="S172" i="1"/>
  <c r="T172" i="1"/>
  <c r="N173" i="1"/>
  <c r="O173" i="1"/>
  <c r="P173" i="1"/>
  <c r="Q173" i="1"/>
  <c r="R173" i="1"/>
  <c r="S173" i="1"/>
  <c r="T173" i="1"/>
  <c r="N174" i="1"/>
  <c r="O174" i="1"/>
  <c r="P174" i="1"/>
  <c r="Q174" i="1"/>
  <c r="R174" i="1"/>
  <c r="S174" i="1"/>
  <c r="T174" i="1"/>
  <c r="N175" i="1"/>
  <c r="O175" i="1"/>
  <c r="P175" i="1"/>
  <c r="Q175" i="1"/>
  <c r="R175" i="1"/>
  <c r="S175" i="1"/>
  <c r="T175" i="1"/>
  <c r="N176" i="1"/>
  <c r="O176" i="1"/>
  <c r="P176" i="1"/>
  <c r="Q176" i="1"/>
  <c r="R176" i="1"/>
  <c r="S176" i="1"/>
  <c r="T176" i="1"/>
  <c r="N177" i="1"/>
  <c r="O177" i="1"/>
  <c r="P177" i="1"/>
  <c r="Q177" i="1"/>
  <c r="R177" i="1"/>
  <c r="S177" i="1"/>
  <c r="T177" i="1"/>
  <c r="N178" i="1"/>
  <c r="O178" i="1"/>
  <c r="P178" i="1"/>
  <c r="Q178" i="1"/>
  <c r="R178" i="1"/>
  <c r="S178" i="1"/>
  <c r="T178" i="1"/>
  <c r="N179" i="1"/>
  <c r="O179" i="1"/>
  <c r="P179" i="1"/>
  <c r="Q179" i="1"/>
  <c r="R179" i="1"/>
  <c r="S179" i="1"/>
  <c r="T179" i="1"/>
  <c r="N180" i="1"/>
  <c r="O180" i="1"/>
  <c r="P180" i="1"/>
  <c r="Q180" i="1"/>
  <c r="R180" i="1"/>
  <c r="S180" i="1"/>
  <c r="T180" i="1"/>
  <c r="N181" i="1"/>
  <c r="P181" i="1"/>
  <c r="Q181" i="1"/>
  <c r="R181" i="1"/>
  <c r="S181" i="1"/>
  <c r="T181" i="1"/>
  <c r="N182" i="1"/>
  <c r="O182" i="1"/>
  <c r="P182" i="1"/>
  <c r="Q182" i="1"/>
  <c r="R182" i="1"/>
  <c r="S182" i="1"/>
  <c r="T182" i="1"/>
  <c r="N183" i="1"/>
  <c r="O183" i="1"/>
  <c r="P183" i="1"/>
  <c r="Q183" i="1"/>
  <c r="R183" i="1"/>
  <c r="S183" i="1"/>
  <c r="T183" i="1"/>
  <c r="N184" i="1"/>
  <c r="O184" i="1"/>
  <c r="P184" i="1"/>
  <c r="Q184" i="1"/>
  <c r="R184" i="1"/>
  <c r="S184" i="1"/>
  <c r="T184" i="1"/>
  <c r="O166" i="1"/>
  <c r="P166" i="1"/>
  <c r="Q166" i="1"/>
  <c r="R166" i="1"/>
  <c r="S166" i="1"/>
  <c r="T166" i="1"/>
  <c r="N166" i="1"/>
  <c r="N161" i="1"/>
  <c r="N145" i="1"/>
  <c r="O145" i="1"/>
  <c r="P145" i="1"/>
  <c r="Q145" i="1"/>
  <c r="R145" i="1"/>
  <c r="S145" i="1"/>
  <c r="T145" i="1"/>
  <c r="O146" i="1"/>
  <c r="P146" i="1"/>
  <c r="Q146" i="1"/>
  <c r="R146" i="1"/>
  <c r="S146" i="1"/>
  <c r="T146" i="1"/>
  <c r="N147" i="1"/>
  <c r="O147" i="1"/>
  <c r="P147" i="1"/>
  <c r="Q147" i="1"/>
  <c r="R147" i="1"/>
  <c r="S147" i="1"/>
  <c r="T147" i="1"/>
  <c r="N148" i="1"/>
  <c r="O148" i="1"/>
  <c r="P148" i="1"/>
  <c r="Q148" i="1"/>
  <c r="R148" i="1"/>
  <c r="S148" i="1"/>
  <c r="T148" i="1"/>
  <c r="N149" i="1"/>
  <c r="O149" i="1"/>
  <c r="P149" i="1"/>
  <c r="Q149" i="1"/>
  <c r="R149" i="1"/>
  <c r="S149" i="1"/>
  <c r="T149" i="1"/>
  <c r="N150" i="1"/>
  <c r="O150" i="1"/>
  <c r="P150" i="1"/>
  <c r="Q150" i="1"/>
  <c r="R150" i="1"/>
  <c r="S150" i="1"/>
  <c r="T150" i="1"/>
  <c r="N151" i="1"/>
  <c r="O151" i="1"/>
  <c r="P151" i="1"/>
  <c r="Q151" i="1"/>
  <c r="R151" i="1"/>
  <c r="S151" i="1"/>
  <c r="T151" i="1"/>
  <c r="N152" i="1"/>
  <c r="O152" i="1"/>
  <c r="P152" i="1"/>
  <c r="Q152" i="1"/>
  <c r="R152" i="1"/>
  <c r="S152" i="1"/>
  <c r="T152" i="1"/>
  <c r="N153" i="1"/>
  <c r="O153" i="1"/>
  <c r="P153" i="1"/>
  <c r="Q153" i="1"/>
  <c r="R153" i="1"/>
  <c r="S153" i="1"/>
  <c r="T153" i="1"/>
  <c r="N154" i="1"/>
  <c r="O154" i="1"/>
  <c r="P154" i="1"/>
  <c r="Q154" i="1"/>
  <c r="R154" i="1"/>
  <c r="S154" i="1"/>
  <c r="T154" i="1"/>
  <c r="N155" i="1"/>
  <c r="O155" i="1"/>
  <c r="P155" i="1"/>
  <c r="Q155" i="1"/>
  <c r="R155" i="1"/>
  <c r="S155" i="1"/>
  <c r="T155" i="1"/>
  <c r="N156" i="1"/>
  <c r="O156" i="1"/>
  <c r="P156" i="1"/>
  <c r="Q156" i="1"/>
  <c r="R156" i="1"/>
  <c r="S156" i="1"/>
  <c r="T156" i="1"/>
  <c r="N157" i="1"/>
  <c r="O157" i="1"/>
  <c r="P157" i="1"/>
  <c r="Q157" i="1"/>
  <c r="R157" i="1"/>
  <c r="S157" i="1"/>
  <c r="T157" i="1"/>
  <c r="N158" i="1"/>
  <c r="O158" i="1"/>
  <c r="P158" i="1"/>
  <c r="Q158" i="1"/>
  <c r="R158" i="1"/>
  <c r="S158" i="1"/>
  <c r="T158" i="1"/>
  <c r="N159" i="1"/>
  <c r="O159" i="1"/>
  <c r="P159" i="1"/>
  <c r="Q159" i="1"/>
  <c r="R159" i="1"/>
  <c r="S159" i="1"/>
  <c r="T159" i="1"/>
  <c r="N160" i="1"/>
  <c r="P160" i="1"/>
  <c r="Q160" i="1"/>
  <c r="R160" i="1"/>
  <c r="S160" i="1"/>
  <c r="T160" i="1"/>
  <c r="O161" i="1"/>
  <c r="P161" i="1"/>
  <c r="Q161" i="1"/>
  <c r="R161" i="1"/>
  <c r="S161" i="1"/>
  <c r="T161" i="1"/>
  <c r="N162" i="1"/>
  <c r="O162" i="1"/>
  <c r="P162" i="1"/>
  <c r="Q162" i="1"/>
  <c r="R162" i="1"/>
  <c r="S162" i="1"/>
  <c r="T162" i="1"/>
  <c r="O144" i="1"/>
  <c r="P144" i="1"/>
  <c r="Q144" i="1"/>
  <c r="R144" i="1"/>
  <c r="S144" i="1"/>
  <c r="T144" i="1"/>
  <c r="N144" i="1"/>
  <c r="B146" i="1"/>
  <c r="B145" i="1"/>
  <c r="C145" i="1"/>
  <c r="D145" i="1"/>
  <c r="E145" i="1"/>
  <c r="F145" i="1"/>
  <c r="G145" i="1"/>
  <c r="H145" i="1"/>
  <c r="C146" i="1"/>
  <c r="D146" i="1"/>
  <c r="E146" i="1"/>
  <c r="F146" i="1"/>
  <c r="G146" i="1"/>
  <c r="H146" i="1"/>
  <c r="B147" i="1"/>
  <c r="C147" i="1"/>
  <c r="D147" i="1"/>
  <c r="E147" i="1"/>
  <c r="F147" i="1"/>
  <c r="G147" i="1"/>
  <c r="H147" i="1"/>
  <c r="B148" i="1"/>
  <c r="C148" i="1"/>
  <c r="D148" i="1"/>
  <c r="E148" i="1"/>
  <c r="F148" i="1"/>
  <c r="G148" i="1"/>
  <c r="H148" i="1"/>
  <c r="B149" i="1"/>
  <c r="C149" i="1"/>
  <c r="D149" i="1"/>
  <c r="E149" i="1"/>
  <c r="F149" i="1"/>
  <c r="G149" i="1"/>
  <c r="H149" i="1"/>
  <c r="B150" i="1"/>
  <c r="C150" i="1"/>
  <c r="D150" i="1"/>
  <c r="E150" i="1"/>
  <c r="F150" i="1"/>
  <c r="G150" i="1"/>
  <c r="H150" i="1"/>
  <c r="B151" i="1"/>
  <c r="C151" i="1"/>
  <c r="D151" i="1"/>
  <c r="E151" i="1"/>
  <c r="F151" i="1"/>
  <c r="G151" i="1"/>
  <c r="H151" i="1"/>
  <c r="B152" i="1"/>
  <c r="C152" i="1"/>
  <c r="D152" i="1"/>
  <c r="E152" i="1"/>
  <c r="F152" i="1"/>
  <c r="G152" i="1"/>
  <c r="H152" i="1"/>
  <c r="B153" i="1"/>
  <c r="C153" i="1"/>
  <c r="D153" i="1"/>
  <c r="E153" i="1"/>
  <c r="F153" i="1"/>
  <c r="G153" i="1"/>
  <c r="H153" i="1"/>
  <c r="B154" i="1"/>
  <c r="C154" i="1"/>
  <c r="D154" i="1"/>
  <c r="E154" i="1"/>
  <c r="F154" i="1"/>
  <c r="G154" i="1"/>
  <c r="H154" i="1"/>
  <c r="B155" i="1"/>
  <c r="C155" i="1"/>
  <c r="D155" i="1"/>
  <c r="E155" i="1"/>
  <c r="F155" i="1"/>
  <c r="G155" i="1"/>
  <c r="H155" i="1"/>
  <c r="B156" i="1"/>
  <c r="C156" i="1"/>
  <c r="D156" i="1"/>
  <c r="E156" i="1"/>
  <c r="F156" i="1"/>
  <c r="G156" i="1"/>
  <c r="H156" i="1"/>
  <c r="B157" i="1"/>
  <c r="C157" i="1"/>
  <c r="D157" i="1"/>
  <c r="E157" i="1"/>
  <c r="F157" i="1"/>
  <c r="G157" i="1"/>
  <c r="H157" i="1"/>
  <c r="B158" i="1"/>
  <c r="C158" i="1"/>
  <c r="D158" i="1"/>
  <c r="E158" i="1"/>
  <c r="F158" i="1"/>
  <c r="G158" i="1"/>
  <c r="H158" i="1"/>
  <c r="B159" i="1"/>
  <c r="C159" i="1"/>
  <c r="D159" i="1"/>
  <c r="E159" i="1"/>
  <c r="F159" i="1"/>
  <c r="G159" i="1"/>
  <c r="H159" i="1"/>
  <c r="B160" i="1"/>
  <c r="C160" i="1"/>
  <c r="D160" i="1"/>
  <c r="E160" i="1"/>
  <c r="F160" i="1"/>
  <c r="G160" i="1"/>
  <c r="H160" i="1"/>
  <c r="B161" i="1"/>
  <c r="C161" i="1"/>
  <c r="D161" i="1"/>
  <c r="E161" i="1"/>
  <c r="F161" i="1"/>
  <c r="G161" i="1"/>
  <c r="H161" i="1"/>
  <c r="B162" i="1"/>
  <c r="C162" i="1"/>
  <c r="D162" i="1"/>
  <c r="E162" i="1"/>
  <c r="F162" i="1"/>
  <c r="G162" i="1"/>
  <c r="H162" i="1"/>
  <c r="C144" i="1"/>
  <c r="D144" i="1"/>
  <c r="E144" i="1"/>
  <c r="F144" i="1"/>
  <c r="G144" i="1"/>
  <c r="H144" i="1"/>
  <c r="B144" i="1"/>
  <c r="A129" i="1"/>
  <c r="A150" i="1" s="1"/>
  <c r="A130" i="1"/>
  <c r="A151" i="1" s="1"/>
  <c r="A131" i="1"/>
  <c r="A152" i="1" s="1"/>
  <c r="A132" i="1"/>
  <c r="A153" i="1" s="1"/>
  <c r="A133" i="1"/>
  <c r="A154" i="1" s="1"/>
  <c r="A134" i="1"/>
  <c r="A155" i="1" s="1"/>
  <c r="A135" i="1"/>
  <c r="A156" i="1" s="1"/>
  <c r="A136" i="1"/>
  <c r="A157" i="1" s="1"/>
  <c r="A137" i="1"/>
  <c r="A158" i="1" s="1"/>
  <c r="A138" i="1"/>
  <c r="A159" i="1" s="1"/>
  <c r="A139" i="1"/>
  <c r="A160" i="1" s="1"/>
  <c r="A140" i="1"/>
  <c r="A161" i="1" s="1"/>
  <c r="A141" i="1"/>
  <c r="A162" i="1" s="1"/>
  <c r="D64" i="1"/>
  <c r="D107" i="1" s="1"/>
  <c r="C63" i="1"/>
  <c r="C106" i="1" s="1"/>
  <c r="B62" i="1"/>
  <c r="B60" i="1"/>
  <c r="B103" i="1" s="1"/>
  <c r="B59" i="1"/>
  <c r="B102" i="1" s="1"/>
  <c r="B58" i="1"/>
  <c r="C59" i="1"/>
  <c r="D59" i="1"/>
  <c r="D102" i="1" s="1"/>
  <c r="E59" i="1"/>
  <c r="E102" i="1" s="1"/>
  <c r="F59" i="1"/>
  <c r="G59" i="1"/>
  <c r="H59" i="1"/>
  <c r="H102" i="1" s="1"/>
  <c r="C60" i="1"/>
  <c r="C103" i="1" s="1"/>
  <c r="D60" i="1"/>
  <c r="E60" i="1"/>
  <c r="E103" i="1" s="1"/>
  <c r="F60" i="1"/>
  <c r="F103" i="1" s="1"/>
  <c r="G60" i="1"/>
  <c r="G103" i="1" s="1"/>
  <c r="H60" i="1"/>
  <c r="B61" i="1"/>
  <c r="B104" i="1" s="1"/>
  <c r="C61" i="1"/>
  <c r="C104" i="1" s="1"/>
  <c r="D61" i="1"/>
  <c r="D104" i="1" s="1"/>
  <c r="E61" i="1"/>
  <c r="F61" i="1"/>
  <c r="F104" i="1" s="1"/>
  <c r="G61" i="1"/>
  <c r="G104" i="1" s="1"/>
  <c r="H61" i="1"/>
  <c r="H104" i="1" s="1"/>
  <c r="C62" i="1"/>
  <c r="C105" i="1" s="1"/>
  <c r="D62" i="1"/>
  <c r="D105" i="1" s="1"/>
  <c r="E62" i="1"/>
  <c r="E105" i="1" s="1"/>
  <c r="F62" i="1"/>
  <c r="F105" i="1" s="1"/>
  <c r="G62" i="1"/>
  <c r="G83" i="1" s="1"/>
  <c r="H62" i="1"/>
  <c r="H105" i="1" s="1"/>
  <c r="B63" i="1"/>
  <c r="B106" i="1" s="1"/>
  <c r="D63" i="1"/>
  <c r="D106" i="1" s="1"/>
  <c r="E63" i="1"/>
  <c r="E106" i="1" s="1"/>
  <c r="F63" i="1"/>
  <c r="F106" i="1" s="1"/>
  <c r="G63" i="1"/>
  <c r="G106" i="1" s="1"/>
  <c r="H63" i="1"/>
  <c r="H106" i="1" s="1"/>
  <c r="B64" i="1"/>
  <c r="B107" i="1" s="1"/>
  <c r="C64" i="1"/>
  <c r="C107" i="1" s="1"/>
  <c r="E64" i="1"/>
  <c r="E85" i="1" s="1"/>
  <c r="F64" i="1"/>
  <c r="F107" i="1" s="1"/>
  <c r="G64" i="1"/>
  <c r="G107" i="1" s="1"/>
  <c r="H64" i="1"/>
  <c r="B65" i="1"/>
  <c r="B86" i="1" s="1"/>
  <c r="C65" i="1"/>
  <c r="C108" i="1" s="1"/>
  <c r="D65" i="1"/>
  <c r="D108" i="1" s="1"/>
  <c r="E65" i="1"/>
  <c r="F65" i="1"/>
  <c r="F108" i="1" s="1"/>
  <c r="G65" i="1"/>
  <c r="G108" i="1" s="1"/>
  <c r="H65" i="1"/>
  <c r="H108" i="1" s="1"/>
  <c r="B66" i="1"/>
  <c r="C66" i="1"/>
  <c r="C109" i="1" s="1"/>
  <c r="D66" i="1"/>
  <c r="D109" i="1" s="1"/>
  <c r="E66" i="1"/>
  <c r="E109" i="1" s="1"/>
  <c r="F66" i="1"/>
  <c r="G66" i="1"/>
  <c r="G87" i="1" s="1"/>
  <c r="H66" i="1"/>
  <c r="H109" i="1" s="1"/>
  <c r="B67" i="1"/>
  <c r="B110" i="1" s="1"/>
  <c r="C67" i="1"/>
  <c r="D67" i="1"/>
  <c r="D88" i="1" s="1"/>
  <c r="E67" i="1"/>
  <c r="E110" i="1" s="1"/>
  <c r="F67" i="1"/>
  <c r="F110" i="1" s="1"/>
  <c r="G67" i="1"/>
  <c r="H67" i="1"/>
  <c r="H110" i="1" s="1"/>
  <c r="B68" i="1"/>
  <c r="B111" i="1" s="1"/>
  <c r="C68" i="1"/>
  <c r="C111" i="1" s="1"/>
  <c r="D68" i="1"/>
  <c r="E68" i="1"/>
  <c r="E111" i="1" s="1"/>
  <c r="F68" i="1"/>
  <c r="F111" i="1" s="1"/>
  <c r="G68" i="1"/>
  <c r="G111" i="1" s="1"/>
  <c r="H68" i="1"/>
  <c r="B69" i="1"/>
  <c r="B90" i="1" s="1"/>
  <c r="C69" i="1"/>
  <c r="C112" i="1" s="1"/>
  <c r="D69" i="1"/>
  <c r="D112" i="1" s="1"/>
  <c r="E69" i="1"/>
  <c r="F69" i="1"/>
  <c r="F90" i="1" s="1"/>
  <c r="G69" i="1"/>
  <c r="G112" i="1" s="1"/>
  <c r="H69" i="1"/>
  <c r="H112" i="1" s="1"/>
  <c r="B70" i="1"/>
  <c r="C70" i="1"/>
  <c r="C113" i="1" s="1"/>
  <c r="D70" i="1"/>
  <c r="D113" i="1" s="1"/>
  <c r="E70" i="1"/>
  <c r="E113" i="1" s="1"/>
  <c r="F70" i="1"/>
  <c r="G70" i="1"/>
  <c r="G113" i="1" s="1"/>
  <c r="H70" i="1"/>
  <c r="H113" i="1" s="1"/>
  <c r="B71" i="1"/>
  <c r="B114" i="1" s="1"/>
  <c r="C71" i="1"/>
  <c r="D71" i="1"/>
  <c r="D92" i="1" s="1"/>
  <c r="E71" i="1"/>
  <c r="E114" i="1" s="1"/>
  <c r="F71" i="1"/>
  <c r="F114" i="1" s="1"/>
  <c r="G71" i="1"/>
  <c r="H71" i="1"/>
  <c r="H92" i="1" s="1"/>
  <c r="B72" i="1"/>
  <c r="B115" i="1" s="1"/>
  <c r="C72" i="1"/>
  <c r="C115" i="1" s="1"/>
  <c r="D72" i="1"/>
  <c r="E72" i="1"/>
  <c r="E115" i="1" s="1"/>
  <c r="F72" i="1"/>
  <c r="F115" i="1" s="1"/>
  <c r="G72" i="1"/>
  <c r="G115" i="1" s="1"/>
  <c r="H72" i="1"/>
  <c r="B73" i="1"/>
  <c r="B116" i="1" s="1"/>
  <c r="C73" i="1"/>
  <c r="C116" i="1" s="1"/>
  <c r="D73" i="1"/>
  <c r="D116" i="1" s="1"/>
  <c r="E73" i="1"/>
  <c r="F73" i="1"/>
  <c r="F94" i="1" s="1"/>
  <c r="G73" i="1"/>
  <c r="G116" i="1" s="1"/>
  <c r="H73" i="1"/>
  <c r="H116" i="1" s="1"/>
  <c r="B74" i="1"/>
  <c r="C74" i="1"/>
  <c r="C95" i="1" s="1"/>
  <c r="D74" i="1"/>
  <c r="D117" i="1" s="1"/>
  <c r="E74" i="1"/>
  <c r="E117" i="1" s="1"/>
  <c r="F74" i="1"/>
  <c r="G74" i="1"/>
  <c r="G117" i="1" s="1"/>
  <c r="H74" i="1"/>
  <c r="H117" i="1" s="1"/>
  <c r="B75" i="1"/>
  <c r="B118" i="1" s="1"/>
  <c r="C75" i="1"/>
  <c r="D75" i="1"/>
  <c r="D118" i="1" s="1"/>
  <c r="E75" i="1"/>
  <c r="E118" i="1" s="1"/>
  <c r="F75" i="1"/>
  <c r="F118" i="1" s="1"/>
  <c r="G75" i="1"/>
  <c r="H75" i="1"/>
  <c r="H118" i="1" s="1"/>
  <c r="B76" i="1"/>
  <c r="B119" i="1" s="1"/>
  <c r="C76" i="1"/>
  <c r="C119" i="1" s="1"/>
  <c r="D76" i="1"/>
  <c r="E76" i="1"/>
  <c r="E119" i="1" s="1"/>
  <c r="F76" i="1"/>
  <c r="F119" i="1" s="1"/>
  <c r="G76" i="1"/>
  <c r="G119" i="1" s="1"/>
  <c r="H76" i="1"/>
  <c r="C58" i="1"/>
  <c r="C101" i="1" s="1"/>
  <c r="D58" i="1"/>
  <c r="D101" i="1" s="1"/>
  <c r="E58" i="1"/>
  <c r="F58" i="1"/>
  <c r="G58" i="1"/>
  <c r="G101" i="1" s="1"/>
  <c r="H58" i="1"/>
  <c r="H101" i="1" s="1"/>
  <c r="A84" i="1"/>
  <c r="M84" i="1"/>
  <c r="A85" i="1"/>
  <c r="A107" i="1" s="1"/>
  <c r="A172" i="1" s="1"/>
  <c r="M85" i="1"/>
  <c r="M107" i="1" s="1"/>
  <c r="M172" i="1" s="1"/>
  <c r="A86" i="1"/>
  <c r="A108" i="1" s="1"/>
  <c r="A173" i="1" s="1"/>
  <c r="M86" i="1"/>
  <c r="M108" i="1" s="1"/>
  <c r="M173" i="1" s="1"/>
  <c r="A87" i="1"/>
  <c r="A109" i="1" s="1"/>
  <c r="A174" i="1" s="1"/>
  <c r="M87" i="1"/>
  <c r="M109" i="1" s="1"/>
  <c r="M174" i="1" s="1"/>
  <c r="A88" i="1"/>
  <c r="A110" i="1" s="1"/>
  <c r="A175" i="1" s="1"/>
  <c r="M88" i="1"/>
  <c r="M110" i="1" s="1"/>
  <c r="M175" i="1" s="1"/>
  <c r="A89" i="1"/>
  <c r="A111" i="1" s="1"/>
  <c r="A176" i="1" s="1"/>
  <c r="M89" i="1"/>
  <c r="M111" i="1" s="1"/>
  <c r="M176" i="1" s="1"/>
  <c r="A90" i="1"/>
  <c r="A112" i="1" s="1"/>
  <c r="A177" i="1" s="1"/>
  <c r="M90" i="1"/>
  <c r="M112" i="1" s="1"/>
  <c r="M177" i="1" s="1"/>
  <c r="A91" i="1"/>
  <c r="A113" i="1" s="1"/>
  <c r="A178" i="1" s="1"/>
  <c r="M91" i="1"/>
  <c r="M113" i="1" s="1"/>
  <c r="M178" i="1" s="1"/>
  <c r="A92" i="1"/>
  <c r="A114" i="1" s="1"/>
  <c r="A179" i="1" s="1"/>
  <c r="M92" i="1"/>
  <c r="M114" i="1" s="1"/>
  <c r="M179" i="1" s="1"/>
  <c r="A93" i="1"/>
  <c r="A115" i="1" s="1"/>
  <c r="A180" i="1" s="1"/>
  <c r="M93" i="1"/>
  <c r="M115" i="1" s="1"/>
  <c r="M180" i="1" s="1"/>
  <c r="A94" i="1"/>
  <c r="A116" i="1" s="1"/>
  <c r="A181" i="1" s="1"/>
  <c r="M94" i="1"/>
  <c r="M116" i="1" s="1"/>
  <c r="M181" i="1" s="1"/>
  <c r="A95" i="1"/>
  <c r="A117" i="1" s="1"/>
  <c r="A182" i="1" s="1"/>
  <c r="M95" i="1"/>
  <c r="M117" i="1" s="1"/>
  <c r="M182" i="1" s="1"/>
  <c r="A96" i="1"/>
  <c r="A118" i="1" s="1"/>
  <c r="A183" i="1" s="1"/>
  <c r="M96" i="1"/>
  <c r="M118" i="1" s="1"/>
  <c r="M183" i="1" s="1"/>
  <c r="A97" i="1"/>
  <c r="A119" i="1" s="1"/>
  <c r="A184" i="1" s="1"/>
  <c r="M97" i="1"/>
  <c r="M119" i="1" s="1"/>
  <c r="M184" i="1" s="1"/>
  <c r="M64" i="1"/>
  <c r="M129" i="1" s="1"/>
  <c r="M150" i="1" s="1"/>
  <c r="M65" i="1"/>
  <c r="M130" i="1" s="1"/>
  <c r="M151" i="1" s="1"/>
  <c r="M66" i="1"/>
  <c r="M131" i="1" s="1"/>
  <c r="M152" i="1" s="1"/>
  <c r="M67" i="1"/>
  <c r="M132" i="1" s="1"/>
  <c r="M153" i="1" s="1"/>
  <c r="M68" i="1"/>
  <c r="M133" i="1" s="1"/>
  <c r="M154" i="1" s="1"/>
  <c r="M69" i="1"/>
  <c r="M134" i="1" s="1"/>
  <c r="M155" i="1" s="1"/>
  <c r="M70" i="1"/>
  <c r="M135" i="1" s="1"/>
  <c r="M156" i="1" s="1"/>
  <c r="M71" i="1"/>
  <c r="M136" i="1" s="1"/>
  <c r="M157" i="1" s="1"/>
  <c r="M72" i="1"/>
  <c r="M137" i="1" s="1"/>
  <c r="M158" i="1" s="1"/>
  <c r="M73" i="1"/>
  <c r="M138" i="1" s="1"/>
  <c r="M159" i="1" s="1"/>
  <c r="M74" i="1"/>
  <c r="M139" i="1" s="1"/>
  <c r="M160" i="1" s="1"/>
  <c r="M75" i="1"/>
  <c r="M140" i="1" s="1"/>
  <c r="M161" i="1" s="1"/>
  <c r="M76" i="1"/>
  <c r="M141" i="1" s="1"/>
  <c r="M162" i="1" s="1"/>
  <c r="Q122" i="14"/>
  <c r="P122" i="14"/>
  <c r="O122" i="14"/>
  <c r="N122" i="14"/>
  <c r="M122" i="14"/>
  <c r="Q121" i="14"/>
  <c r="P121" i="14"/>
  <c r="O121" i="14"/>
  <c r="N121" i="14"/>
  <c r="M121" i="14"/>
  <c r="Q120" i="14"/>
  <c r="P120" i="14"/>
  <c r="O120" i="14"/>
  <c r="N120" i="14"/>
  <c r="M120" i="14"/>
  <c r="Q119" i="14"/>
  <c r="P119" i="14"/>
  <c r="O119" i="14"/>
  <c r="N119" i="14"/>
  <c r="M119" i="14"/>
  <c r="Q118" i="14"/>
  <c r="P118" i="14"/>
  <c r="O118" i="14"/>
  <c r="N118" i="14"/>
  <c r="M118" i="14"/>
  <c r="Q117" i="14"/>
  <c r="P117" i="14"/>
  <c r="O117" i="14"/>
  <c r="N117" i="14"/>
  <c r="M117" i="14"/>
  <c r="K85" i="14"/>
  <c r="J85" i="14"/>
  <c r="I85" i="14"/>
  <c r="H85" i="14"/>
  <c r="G85" i="14"/>
  <c r="F85" i="14"/>
  <c r="E85" i="14"/>
  <c r="D85" i="14"/>
  <c r="C85" i="14"/>
  <c r="B85" i="14"/>
  <c r="K76" i="14"/>
  <c r="J76" i="14"/>
  <c r="I76" i="14"/>
  <c r="H76" i="14"/>
  <c r="G76" i="14"/>
  <c r="F76" i="14"/>
  <c r="E76" i="14"/>
  <c r="D76" i="14"/>
  <c r="C76" i="14"/>
  <c r="B76" i="14"/>
  <c r="N65" i="14"/>
  <c r="V54" i="14"/>
  <c r="V62" i="14" s="1"/>
  <c r="E54" i="14"/>
  <c r="E62" i="14" s="1"/>
  <c r="K53" i="14"/>
  <c r="K61" i="14" s="1"/>
  <c r="A52" i="14"/>
  <c r="A60" i="14" s="1"/>
  <c r="K44" i="14"/>
  <c r="G44" i="14"/>
  <c r="C44" i="14"/>
  <c r="I43" i="14"/>
  <c r="E43" i="14"/>
  <c r="K42" i="14"/>
  <c r="N39" i="14"/>
  <c r="M36" i="14"/>
  <c r="M45" i="14" s="1"/>
  <c r="M71" i="14" s="1"/>
  <c r="M34" i="14"/>
  <c r="M43" i="14" s="1"/>
  <c r="M69" i="14" s="1"/>
  <c r="N30" i="14"/>
  <c r="K28" i="14"/>
  <c r="J28" i="14"/>
  <c r="J36" i="14" s="1"/>
  <c r="I28" i="14"/>
  <c r="H28" i="14"/>
  <c r="G28" i="14"/>
  <c r="F28" i="14"/>
  <c r="E28" i="14"/>
  <c r="D28" i="14"/>
  <c r="D36" i="14" s="1"/>
  <c r="C28" i="14"/>
  <c r="B28" i="14"/>
  <c r="B36" i="14" s="1"/>
  <c r="A28" i="14"/>
  <c r="M27" i="14"/>
  <c r="M53" i="14" s="1"/>
  <c r="M61" i="14" s="1"/>
  <c r="K27" i="14"/>
  <c r="J27" i="14"/>
  <c r="J35" i="14" s="1"/>
  <c r="I27" i="14"/>
  <c r="H27" i="14"/>
  <c r="H35" i="14" s="1"/>
  <c r="G27" i="14"/>
  <c r="F27" i="14"/>
  <c r="E27" i="14"/>
  <c r="E44" i="14" s="1"/>
  <c r="D27" i="14"/>
  <c r="C27" i="14"/>
  <c r="B27" i="14"/>
  <c r="B35" i="14" s="1"/>
  <c r="A27" i="14"/>
  <c r="C53" i="14" s="1"/>
  <c r="C61" i="14" s="1"/>
  <c r="M26" i="14"/>
  <c r="M52" i="14" s="1"/>
  <c r="M60" i="14" s="1"/>
  <c r="K26" i="14"/>
  <c r="K43" i="14" s="1"/>
  <c r="J26" i="14"/>
  <c r="I26" i="14"/>
  <c r="H26" i="14"/>
  <c r="H34" i="14" s="1"/>
  <c r="G26" i="14"/>
  <c r="F26" i="14"/>
  <c r="F34" i="14" s="1"/>
  <c r="E26" i="14"/>
  <c r="D26" i="14"/>
  <c r="C26" i="14"/>
  <c r="C43" i="14" s="1"/>
  <c r="B26" i="14"/>
  <c r="A26" i="14"/>
  <c r="M25" i="14"/>
  <c r="M51" i="14" s="1"/>
  <c r="M59" i="14" s="1"/>
  <c r="K25" i="14"/>
  <c r="J25" i="14"/>
  <c r="I25" i="14"/>
  <c r="I42" i="14" s="1"/>
  <c r="H25" i="14"/>
  <c r="G25" i="14"/>
  <c r="F25" i="14"/>
  <c r="E25" i="14"/>
  <c r="D25" i="14"/>
  <c r="D33" i="14" s="1"/>
  <c r="C25" i="14"/>
  <c r="B25" i="14"/>
  <c r="A25" i="14"/>
  <c r="P51" i="14" s="1"/>
  <c r="P59" i="14" s="1"/>
  <c r="M24" i="14"/>
  <c r="M50" i="14" s="1"/>
  <c r="M58" i="14" s="1"/>
  <c r="K24" i="14"/>
  <c r="J24" i="14"/>
  <c r="J32" i="14" s="1"/>
  <c r="I24" i="14"/>
  <c r="H24" i="14"/>
  <c r="G24" i="14"/>
  <c r="G41" i="14" s="1"/>
  <c r="F24" i="14"/>
  <c r="E24" i="14"/>
  <c r="D24" i="14"/>
  <c r="D32" i="14" s="1"/>
  <c r="C24" i="14"/>
  <c r="B24" i="14"/>
  <c r="B32" i="14" s="1"/>
  <c r="A24" i="14"/>
  <c r="M23" i="14"/>
  <c r="M49" i="14" s="1"/>
  <c r="M57" i="14" s="1"/>
  <c r="K23" i="14"/>
  <c r="J23" i="14"/>
  <c r="J31" i="14" s="1"/>
  <c r="I23" i="14"/>
  <c r="H23" i="14"/>
  <c r="H31" i="14" s="1"/>
  <c r="G23" i="14"/>
  <c r="F23" i="14"/>
  <c r="E23" i="14"/>
  <c r="E40" i="14" s="1"/>
  <c r="D23" i="14"/>
  <c r="C23" i="14"/>
  <c r="C31" i="14" s="1"/>
  <c r="B23" i="14"/>
  <c r="A23" i="14"/>
  <c r="C49" i="14" s="1"/>
  <c r="C57" i="14" s="1"/>
  <c r="F129" i="1"/>
  <c r="E129" i="1"/>
  <c r="H129" i="1"/>
  <c r="D129" i="1"/>
  <c r="G129" i="1"/>
  <c r="C129" i="1"/>
  <c r="H131" i="1"/>
  <c r="D131" i="1"/>
  <c r="F131" i="1"/>
  <c r="E131" i="1"/>
  <c r="G131" i="1"/>
  <c r="C131" i="1"/>
  <c r="F133" i="1"/>
  <c r="E133" i="1"/>
  <c r="H133" i="1"/>
  <c r="D133" i="1"/>
  <c r="G133" i="1"/>
  <c r="C133" i="1"/>
  <c r="F135" i="1"/>
  <c r="H135" i="1"/>
  <c r="D135" i="1"/>
  <c r="E135" i="1"/>
  <c r="G135" i="1"/>
  <c r="C135" i="1"/>
  <c r="E137" i="1"/>
  <c r="H137" i="1"/>
  <c r="D137" i="1"/>
  <c r="F137" i="1"/>
  <c r="G137" i="1"/>
  <c r="C137" i="1"/>
  <c r="H139" i="1"/>
  <c r="D139" i="1"/>
  <c r="E139" i="1"/>
  <c r="G139" i="1"/>
  <c r="C139" i="1"/>
  <c r="F139" i="1"/>
  <c r="B141" i="1"/>
  <c r="F141" i="1"/>
  <c r="E141" i="1"/>
  <c r="H141" i="1"/>
  <c r="D141" i="1"/>
  <c r="G141" i="1"/>
  <c r="C141" i="1"/>
  <c r="H130" i="1"/>
  <c r="G130" i="1"/>
  <c r="F130" i="1"/>
  <c r="D130" i="1"/>
  <c r="C130" i="1"/>
  <c r="E130" i="1"/>
  <c r="D132" i="1"/>
  <c r="C132" i="1"/>
  <c r="F132" i="1"/>
  <c r="H132" i="1"/>
  <c r="G132" i="1"/>
  <c r="E132" i="1"/>
  <c r="D134" i="1"/>
  <c r="G134" i="1"/>
  <c r="F134" i="1"/>
  <c r="H134" i="1"/>
  <c r="C134" i="1"/>
  <c r="E134" i="1"/>
  <c r="H136" i="1"/>
  <c r="C136" i="1"/>
  <c r="F136" i="1"/>
  <c r="D136" i="1"/>
  <c r="G136" i="1"/>
  <c r="E136" i="1"/>
  <c r="H138" i="1"/>
  <c r="D138" i="1"/>
  <c r="G138" i="1"/>
  <c r="F138" i="1"/>
  <c r="C138" i="1"/>
  <c r="E138" i="1"/>
  <c r="D140" i="1"/>
  <c r="C140" i="1"/>
  <c r="F140" i="1"/>
  <c r="H140" i="1"/>
  <c r="G140" i="1"/>
  <c r="E140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O64" i="1"/>
  <c r="O63" i="1"/>
  <c r="O62" i="1"/>
  <c r="N59" i="1"/>
  <c r="R59" i="1"/>
  <c r="O60" i="1"/>
  <c r="S60" i="1"/>
  <c r="P61" i="1"/>
  <c r="T61" i="1"/>
  <c r="Q62" i="1"/>
  <c r="N63" i="1"/>
  <c r="R63" i="1"/>
  <c r="S64" i="1"/>
  <c r="P65" i="1"/>
  <c r="T65" i="1"/>
  <c r="Q66" i="1"/>
  <c r="N67" i="1"/>
  <c r="R67" i="1"/>
  <c r="O68" i="1"/>
  <c r="S68" i="1"/>
  <c r="P69" i="1"/>
  <c r="T69" i="1"/>
  <c r="Q70" i="1"/>
  <c r="N71" i="1"/>
  <c r="R71" i="1"/>
  <c r="O72" i="1"/>
  <c r="S72" i="1"/>
  <c r="P73" i="1"/>
  <c r="T73" i="1"/>
  <c r="Q74" i="1"/>
  <c r="N75" i="1"/>
  <c r="R75" i="1"/>
  <c r="O76" i="1"/>
  <c r="S76" i="1"/>
  <c r="R60" i="1"/>
  <c r="S61" i="1"/>
  <c r="P62" i="1"/>
  <c r="Q63" i="1"/>
  <c r="O65" i="1"/>
  <c r="T66" i="1"/>
  <c r="N68" i="1"/>
  <c r="O69" i="1"/>
  <c r="T70" i="1"/>
  <c r="R72" i="1"/>
  <c r="P74" i="1"/>
  <c r="Q75" i="1"/>
  <c r="O59" i="1"/>
  <c r="S59" i="1"/>
  <c r="P60" i="1"/>
  <c r="T60" i="1"/>
  <c r="Q61" i="1"/>
  <c r="N62" i="1"/>
  <c r="R62" i="1"/>
  <c r="S63" i="1"/>
  <c r="P64" i="1"/>
  <c r="T64" i="1"/>
  <c r="Q65" i="1"/>
  <c r="N66" i="1"/>
  <c r="R66" i="1"/>
  <c r="O67" i="1"/>
  <c r="S67" i="1"/>
  <c r="P68" i="1"/>
  <c r="T68" i="1"/>
  <c r="Q69" i="1"/>
  <c r="N70" i="1"/>
  <c r="R70" i="1"/>
  <c r="O71" i="1"/>
  <c r="S71" i="1"/>
  <c r="P72" i="1"/>
  <c r="T72" i="1"/>
  <c r="Q73" i="1"/>
  <c r="N74" i="1"/>
  <c r="R74" i="1"/>
  <c r="O75" i="1"/>
  <c r="S75" i="1"/>
  <c r="P76" i="1"/>
  <c r="T76" i="1"/>
  <c r="Q59" i="1"/>
  <c r="O61" i="1"/>
  <c r="T62" i="1"/>
  <c r="N64" i="1"/>
  <c r="S65" i="1"/>
  <c r="P66" i="1"/>
  <c r="R68" i="1"/>
  <c r="P70" i="1"/>
  <c r="Q71" i="1"/>
  <c r="O73" i="1"/>
  <c r="S73" i="1"/>
  <c r="N76" i="1"/>
  <c r="P59" i="1"/>
  <c r="T59" i="1"/>
  <c r="Q60" i="1"/>
  <c r="N61" i="1"/>
  <c r="R61" i="1"/>
  <c r="S62" i="1"/>
  <c r="P63" i="1"/>
  <c r="T63" i="1"/>
  <c r="Q64" i="1"/>
  <c r="N65" i="1"/>
  <c r="R65" i="1"/>
  <c r="O66" i="1"/>
  <c r="S66" i="1"/>
  <c r="P67" i="1"/>
  <c r="T67" i="1"/>
  <c r="Q68" i="1"/>
  <c r="N69" i="1"/>
  <c r="R69" i="1"/>
  <c r="O70" i="1"/>
  <c r="S70" i="1"/>
  <c r="P71" i="1"/>
  <c r="T71" i="1"/>
  <c r="Q72" i="1"/>
  <c r="N73" i="1"/>
  <c r="R73" i="1"/>
  <c r="O74" i="1"/>
  <c r="S74" i="1"/>
  <c r="P75" i="1"/>
  <c r="T75" i="1"/>
  <c r="Q76" i="1"/>
  <c r="N60" i="1"/>
  <c r="R64" i="1"/>
  <c r="Q67" i="1"/>
  <c r="S69" i="1"/>
  <c r="N72" i="1"/>
  <c r="T74" i="1"/>
  <c r="R76" i="1"/>
  <c r="N58" i="1"/>
  <c r="N141" i="1"/>
  <c r="N137" i="1"/>
  <c r="T141" i="1"/>
  <c r="P141" i="1"/>
  <c r="S140" i="1"/>
  <c r="O140" i="1"/>
  <c r="R139" i="1"/>
  <c r="N139" i="1"/>
  <c r="Q138" i="1"/>
  <c r="T137" i="1"/>
  <c r="P137" i="1"/>
  <c r="S136" i="1"/>
  <c r="O136" i="1"/>
  <c r="R135" i="1"/>
  <c r="N135" i="1"/>
  <c r="Q134" i="1"/>
  <c r="T133" i="1"/>
  <c r="P133" i="1"/>
  <c r="S132" i="1"/>
  <c r="O132" i="1"/>
  <c r="R131" i="1"/>
  <c r="N131" i="1"/>
  <c r="Q130" i="1"/>
  <c r="T129" i="1"/>
  <c r="P129" i="1"/>
  <c r="T140" i="1"/>
  <c r="S139" i="1"/>
  <c r="R138" i="1"/>
  <c r="T136" i="1"/>
  <c r="O135" i="1"/>
  <c r="N134" i="1"/>
  <c r="P132" i="1"/>
  <c r="R130" i="1"/>
  <c r="S141" i="1"/>
  <c r="O141" i="1"/>
  <c r="R140" i="1"/>
  <c r="N140" i="1"/>
  <c r="Q139" i="1"/>
  <c r="T138" i="1"/>
  <c r="P138" i="1"/>
  <c r="S137" i="1"/>
  <c r="O137" i="1"/>
  <c r="R136" i="1"/>
  <c r="N136" i="1"/>
  <c r="Q135" i="1"/>
  <c r="T134" i="1"/>
  <c r="P134" i="1"/>
  <c r="S133" i="1"/>
  <c r="O133" i="1"/>
  <c r="R132" i="1"/>
  <c r="N132" i="1"/>
  <c r="Q131" i="1"/>
  <c r="T130" i="1"/>
  <c r="P130" i="1"/>
  <c r="S129" i="1"/>
  <c r="O129" i="1"/>
  <c r="Q141" i="1"/>
  <c r="O139" i="1"/>
  <c r="N138" i="1"/>
  <c r="P136" i="1"/>
  <c r="S135" i="1"/>
  <c r="Q133" i="1"/>
  <c r="S131" i="1"/>
  <c r="N130" i="1"/>
  <c r="R141" i="1"/>
  <c r="Q140" i="1"/>
  <c r="T139" i="1"/>
  <c r="P139" i="1"/>
  <c r="S138" i="1"/>
  <c r="O138" i="1"/>
  <c r="R137" i="1"/>
  <c r="Q136" i="1"/>
  <c r="T135" i="1"/>
  <c r="P135" i="1"/>
  <c r="S134" i="1"/>
  <c r="O134" i="1"/>
  <c r="R133" i="1"/>
  <c r="N133" i="1"/>
  <c r="Q132" i="1"/>
  <c r="T131" i="1"/>
  <c r="P131" i="1"/>
  <c r="S130" i="1"/>
  <c r="O130" i="1"/>
  <c r="R129" i="1"/>
  <c r="N129" i="1"/>
  <c r="P140" i="1"/>
  <c r="Q137" i="1"/>
  <c r="R134" i="1"/>
  <c r="T132" i="1"/>
  <c r="O131" i="1"/>
  <c r="Q129" i="1"/>
  <c r="O58" i="1"/>
  <c r="S58" i="1"/>
  <c r="P58" i="1"/>
  <c r="T58" i="1"/>
  <c r="Q58" i="1"/>
  <c r="R58" i="1"/>
  <c r="W28" i="14"/>
  <c r="S28" i="14"/>
  <c r="O28" i="14"/>
  <c r="U28" i="14"/>
  <c r="Q28" i="14"/>
  <c r="V28" i="14"/>
  <c r="N28" i="14"/>
  <c r="W27" i="14"/>
  <c r="S27" i="14"/>
  <c r="O27" i="14"/>
  <c r="S25" i="14"/>
  <c r="T28" i="14"/>
  <c r="V27" i="14"/>
  <c r="R27" i="14"/>
  <c r="N27" i="14"/>
  <c r="T26" i="14"/>
  <c r="P26" i="14"/>
  <c r="V25" i="14"/>
  <c r="R25" i="14"/>
  <c r="N25" i="14"/>
  <c r="T24" i="14"/>
  <c r="P24" i="14"/>
  <c r="V23" i="14"/>
  <c r="R23" i="14"/>
  <c r="N23" i="14"/>
  <c r="W26" i="14"/>
  <c r="S26" i="14"/>
  <c r="O26" i="14"/>
  <c r="S24" i="14"/>
  <c r="R28" i="14"/>
  <c r="U27" i="14"/>
  <c r="Q27" i="14"/>
  <c r="U25" i="14"/>
  <c r="Q25" i="14"/>
  <c r="W24" i="14"/>
  <c r="O24" i="14"/>
  <c r="U23" i="14"/>
  <c r="Q23" i="14"/>
  <c r="P28" i="14"/>
  <c r="T27" i="14"/>
  <c r="P27" i="14"/>
  <c r="V26" i="14"/>
  <c r="R26" i="14"/>
  <c r="N26" i="14"/>
  <c r="T25" i="14"/>
  <c r="P25" i="14"/>
  <c r="V24" i="14"/>
  <c r="R24" i="14"/>
  <c r="N24" i="14"/>
  <c r="T23" i="14"/>
  <c r="P23" i="14"/>
  <c r="U26" i="14"/>
  <c r="Q26" i="14"/>
  <c r="W25" i="14"/>
  <c r="O25" i="14"/>
  <c r="U24" i="14"/>
  <c r="Q24" i="14"/>
  <c r="W23" i="14"/>
  <c r="S23" i="14"/>
  <c r="O23" i="14"/>
  <c r="F251" i="1" l="1"/>
  <c r="F247" i="1"/>
  <c r="F243" i="1"/>
  <c r="I251" i="1"/>
  <c r="E251" i="1"/>
  <c r="I247" i="1"/>
  <c r="E247" i="1"/>
  <c r="I243" i="1"/>
  <c r="E243" i="1"/>
  <c r="I239" i="1"/>
  <c r="E239" i="1"/>
  <c r="H251" i="1"/>
  <c r="H247" i="1"/>
  <c r="H243" i="1"/>
  <c r="H239" i="1"/>
  <c r="I235" i="1"/>
  <c r="H83" i="1"/>
  <c r="H79" i="1"/>
  <c r="G90" i="1"/>
  <c r="B89" i="1"/>
  <c r="F97" i="1"/>
  <c r="B82" i="1"/>
  <c r="D95" i="1"/>
  <c r="E87" i="1"/>
  <c r="E80" i="1"/>
  <c r="B93" i="1"/>
  <c r="C86" i="1"/>
  <c r="G79" i="1"/>
  <c r="B97" i="1"/>
  <c r="G94" i="1"/>
  <c r="E92" i="1"/>
  <c r="C90" i="1"/>
  <c r="F88" i="1"/>
  <c r="D87" i="1"/>
  <c r="F85" i="1"/>
  <c r="C83" i="1"/>
  <c r="F81" i="1"/>
  <c r="D80" i="1"/>
  <c r="F116" i="1"/>
  <c r="B112" i="1"/>
  <c r="E107" i="1"/>
  <c r="C117" i="1"/>
  <c r="F112" i="1"/>
  <c r="B108" i="1"/>
  <c r="D79" i="1"/>
  <c r="E96" i="1"/>
  <c r="C94" i="1"/>
  <c r="H91" i="1"/>
  <c r="G89" i="1"/>
  <c r="E88" i="1"/>
  <c r="G86" i="1"/>
  <c r="C85" i="1"/>
  <c r="G82" i="1"/>
  <c r="B81" i="1"/>
  <c r="H114" i="1"/>
  <c r="D110" i="1"/>
  <c r="G105" i="1"/>
  <c r="C79" i="1"/>
  <c r="H95" i="1"/>
  <c r="F93" i="1"/>
  <c r="D91" i="1"/>
  <c r="F89" i="1"/>
  <c r="H87" i="1"/>
  <c r="D86" i="1"/>
  <c r="E84" i="1"/>
  <c r="C82" i="1"/>
  <c r="H80" i="1"/>
  <c r="D114" i="1"/>
  <c r="G109" i="1"/>
  <c r="N101" i="1"/>
  <c r="N79" i="1"/>
  <c r="N102" i="1"/>
  <c r="N80" i="1"/>
  <c r="N103" i="1"/>
  <c r="N81" i="1"/>
  <c r="N105" i="1"/>
  <c r="N83" i="1"/>
  <c r="N106" i="1"/>
  <c r="N84" i="1"/>
  <c r="N85" i="1"/>
  <c r="N107" i="1"/>
  <c r="N108" i="1"/>
  <c r="N86" i="1"/>
  <c r="N109" i="1"/>
  <c r="N87" i="1"/>
  <c r="N110" i="1"/>
  <c r="N88" i="1"/>
  <c r="N89" i="1"/>
  <c r="N111" i="1"/>
  <c r="N112" i="1"/>
  <c r="N90" i="1"/>
  <c r="N113" i="1"/>
  <c r="N91" i="1"/>
  <c r="N114" i="1"/>
  <c r="N92" i="1"/>
  <c r="N93" i="1"/>
  <c r="N115" i="1"/>
  <c r="N116" i="1"/>
  <c r="N94" i="1"/>
  <c r="N117" i="1"/>
  <c r="N95" i="1"/>
  <c r="N118" i="1"/>
  <c r="N96" i="1"/>
  <c r="N119" i="1"/>
  <c r="N97" i="1"/>
  <c r="R119" i="1"/>
  <c r="R97" i="1"/>
  <c r="P118" i="1"/>
  <c r="P96" i="1"/>
  <c r="R93" i="1"/>
  <c r="R115" i="1"/>
  <c r="P114" i="1"/>
  <c r="P92" i="1"/>
  <c r="P112" i="1"/>
  <c r="P90" i="1"/>
  <c r="T110" i="1"/>
  <c r="T88" i="1"/>
  <c r="T108" i="1"/>
  <c r="T86" i="1"/>
  <c r="R85" i="1"/>
  <c r="R107" i="1"/>
  <c r="P106" i="1"/>
  <c r="P84" i="1"/>
  <c r="R105" i="1"/>
  <c r="R83" i="1"/>
  <c r="T104" i="1"/>
  <c r="T82" i="1"/>
  <c r="P104" i="1"/>
  <c r="P82" i="1"/>
  <c r="T80" i="1"/>
  <c r="T102" i="1"/>
  <c r="R101" i="1"/>
  <c r="R79" i="1"/>
  <c r="Q119" i="1"/>
  <c r="Q97" i="1"/>
  <c r="O118" i="1"/>
  <c r="O96" i="1"/>
  <c r="Q117" i="1"/>
  <c r="Q95" i="1"/>
  <c r="O116" i="1"/>
  <c r="O94" i="1"/>
  <c r="Q115" i="1"/>
  <c r="Q93" i="1"/>
  <c r="S114" i="1"/>
  <c r="S92" i="1"/>
  <c r="O114" i="1"/>
  <c r="O92" i="1"/>
  <c r="Q113" i="1"/>
  <c r="Q91" i="1"/>
  <c r="S112" i="1"/>
  <c r="S90" i="1"/>
  <c r="O112" i="1"/>
  <c r="O90" i="1"/>
  <c r="Q111" i="1"/>
  <c r="Q89" i="1"/>
  <c r="S110" i="1"/>
  <c r="S88" i="1"/>
  <c r="O110" i="1"/>
  <c r="O88" i="1"/>
  <c r="Q109" i="1"/>
  <c r="Q87" i="1"/>
  <c r="S86" i="1"/>
  <c r="S108" i="1"/>
  <c r="O86" i="1"/>
  <c r="O108" i="1"/>
  <c r="Q107" i="1"/>
  <c r="Q85" i="1"/>
  <c r="S106" i="1"/>
  <c r="S84" i="1"/>
  <c r="O106" i="1"/>
  <c r="O84" i="1"/>
  <c r="Q105" i="1"/>
  <c r="Q83" i="1"/>
  <c r="S82" i="1"/>
  <c r="S104" i="1"/>
  <c r="O82" i="1"/>
  <c r="O104" i="1"/>
  <c r="Q81" i="1"/>
  <c r="Q103" i="1"/>
  <c r="S102" i="1"/>
  <c r="S80" i="1"/>
  <c r="O102" i="1"/>
  <c r="O80" i="1"/>
  <c r="Q79" i="1"/>
  <c r="Q101" i="1"/>
  <c r="T116" i="1"/>
  <c r="T94" i="1"/>
  <c r="R113" i="1"/>
  <c r="R91" i="1"/>
  <c r="P110" i="1"/>
  <c r="P88" i="1"/>
  <c r="R103" i="1"/>
  <c r="R81" i="1"/>
  <c r="T119" i="1"/>
  <c r="T97" i="1"/>
  <c r="P119" i="1"/>
  <c r="P97" i="1"/>
  <c r="R118" i="1"/>
  <c r="R96" i="1"/>
  <c r="T95" i="1"/>
  <c r="T117" i="1"/>
  <c r="P117" i="1"/>
  <c r="P95" i="1"/>
  <c r="R116" i="1"/>
  <c r="R94" i="1"/>
  <c r="T115" i="1"/>
  <c r="T93" i="1"/>
  <c r="P115" i="1"/>
  <c r="P93" i="1"/>
  <c r="R114" i="1"/>
  <c r="R92" i="1"/>
  <c r="T113" i="1"/>
  <c r="T91" i="1"/>
  <c r="P91" i="1"/>
  <c r="P113" i="1"/>
  <c r="R112" i="1"/>
  <c r="R90" i="1"/>
  <c r="T111" i="1"/>
  <c r="T89" i="1"/>
  <c r="P111" i="1"/>
  <c r="P89" i="1"/>
  <c r="R110" i="1"/>
  <c r="R88" i="1"/>
  <c r="T109" i="1"/>
  <c r="T87" i="1"/>
  <c r="P109" i="1"/>
  <c r="P87" i="1"/>
  <c r="R108" i="1"/>
  <c r="R86" i="1"/>
  <c r="T107" i="1"/>
  <c r="T85" i="1"/>
  <c r="P107" i="1"/>
  <c r="P85" i="1"/>
  <c r="R106" i="1"/>
  <c r="R84" i="1"/>
  <c r="T83" i="1"/>
  <c r="T105" i="1"/>
  <c r="P83" i="1"/>
  <c r="P105" i="1"/>
  <c r="R104" i="1"/>
  <c r="R82" i="1"/>
  <c r="T103" i="1"/>
  <c r="T81" i="1"/>
  <c r="P103" i="1"/>
  <c r="P81" i="1"/>
  <c r="R102" i="1"/>
  <c r="R80" i="1"/>
  <c r="T101" i="1"/>
  <c r="T79" i="1"/>
  <c r="P101" i="1"/>
  <c r="P79" i="1"/>
  <c r="T118" i="1"/>
  <c r="T96" i="1"/>
  <c r="R117" i="1"/>
  <c r="R95" i="1"/>
  <c r="P116" i="1"/>
  <c r="P94" i="1"/>
  <c r="T114" i="1"/>
  <c r="T92" i="1"/>
  <c r="T112" i="1"/>
  <c r="T90" i="1"/>
  <c r="R111" i="1"/>
  <c r="R89" i="1"/>
  <c r="R109" i="1"/>
  <c r="R87" i="1"/>
  <c r="P108" i="1"/>
  <c r="P86" i="1"/>
  <c r="T106" i="1"/>
  <c r="T84" i="1"/>
  <c r="P80" i="1"/>
  <c r="P102" i="1"/>
  <c r="S119" i="1"/>
  <c r="S97" i="1"/>
  <c r="O119" i="1"/>
  <c r="O97" i="1"/>
  <c r="Q118" i="1"/>
  <c r="Q96" i="1"/>
  <c r="O117" i="1"/>
  <c r="O95" i="1"/>
  <c r="Q116" i="1"/>
  <c r="Q94" i="1"/>
  <c r="S115" i="1"/>
  <c r="S93" i="1"/>
  <c r="O115" i="1"/>
  <c r="O93" i="1"/>
  <c r="Q114" i="1"/>
  <c r="Q92" i="1"/>
  <c r="S113" i="1"/>
  <c r="S91" i="1"/>
  <c r="O113" i="1"/>
  <c r="O91" i="1"/>
  <c r="Q112" i="1"/>
  <c r="Q90" i="1"/>
  <c r="S111" i="1"/>
  <c r="S89" i="1"/>
  <c r="O111" i="1"/>
  <c r="O89" i="1"/>
  <c r="Q110" i="1"/>
  <c r="Q88" i="1"/>
  <c r="S109" i="1"/>
  <c r="S87" i="1"/>
  <c r="O109" i="1"/>
  <c r="O87" i="1"/>
  <c r="Q108" i="1"/>
  <c r="Q86" i="1"/>
  <c r="S107" i="1"/>
  <c r="S85" i="1"/>
  <c r="O107" i="1"/>
  <c r="O85" i="1"/>
  <c r="Q84" i="1"/>
  <c r="Q106" i="1"/>
  <c r="S105" i="1"/>
  <c r="S83" i="1"/>
  <c r="O105" i="1"/>
  <c r="O83" i="1"/>
  <c r="Q104" i="1"/>
  <c r="Q82" i="1"/>
  <c r="S103" i="1"/>
  <c r="S81" i="1"/>
  <c r="O103" i="1"/>
  <c r="O81" i="1"/>
  <c r="Q102" i="1"/>
  <c r="Q80" i="1"/>
  <c r="S101" i="1"/>
  <c r="S79" i="1"/>
  <c r="O101" i="1"/>
  <c r="O79" i="1"/>
  <c r="S116" i="1"/>
  <c r="S94" i="1"/>
  <c r="S117" i="1"/>
  <c r="S95" i="1"/>
  <c r="S118" i="1"/>
  <c r="S96" i="1"/>
  <c r="E101" i="1"/>
  <c r="E79" i="1"/>
  <c r="G97" i="1"/>
  <c r="F96" i="1"/>
  <c r="E95" i="1"/>
  <c r="D94" i="1"/>
  <c r="C93" i="1"/>
  <c r="B92" i="1"/>
  <c r="H90" i="1"/>
  <c r="F101" i="1"/>
  <c r="F79" i="1"/>
  <c r="H119" i="1"/>
  <c r="H97" i="1"/>
  <c r="D119" i="1"/>
  <c r="D97" i="1"/>
  <c r="G118" i="1"/>
  <c r="G96" i="1"/>
  <c r="C118" i="1"/>
  <c r="C96" i="1"/>
  <c r="F117" i="1"/>
  <c r="F95" i="1"/>
  <c r="B117" i="1"/>
  <c r="B95" i="1"/>
  <c r="E116" i="1"/>
  <c r="E94" i="1"/>
  <c r="H115" i="1"/>
  <c r="H93" i="1"/>
  <c r="D115" i="1"/>
  <c r="D93" i="1"/>
  <c r="G114" i="1"/>
  <c r="G92" i="1"/>
  <c r="C114" i="1"/>
  <c r="C92" i="1"/>
  <c r="F113" i="1"/>
  <c r="F91" i="1"/>
  <c r="B113" i="1"/>
  <c r="B91" i="1"/>
  <c r="E112" i="1"/>
  <c r="E90" i="1"/>
  <c r="H111" i="1"/>
  <c r="H89" i="1"/>
  <c r="D111" i="1"/>
  <c r="D89" i="1"/>
  <c r="G110" i="1"/>
  <c r="G88" i="1"/>
  <c r="C110" i="1"/>
  <c r="C88" i="1"/>
  <c r="F109" i="1"/>
  <c r="F87" i="1"/>
  <c r="B109" i="1"/>
  <c r="B87" i="1"/>
  <c r="E108" i="1"/>
  <c r="E86" i="1"/>
  <c r="H107" i="1"/>
  <c r="H85" i="1"/>
  <c r="G102" i="1"/>
  <c r="G80" i="1"/>
  <c r="C102" i="1"/>
  <c r="C80" i="1"/>
  <c r="B105" i="1"/>
  <c r="B83" i="1"/>
  <c r="B85" i="1"/>
  <c r="F82" i="1"/>
  <c r="E81" i="1"/>
  <c r="E104" i="1"/>
  <c r="E82" i="1"/>
  <c r="H103" i="1"/>
  <c r="H81" i="1"/>
  <c r="D103" i="1"/>
  <c r="D81" i="1"/>
  <c r="F102" i="1"/>
  <c r="F80" i="1"/>
  <c r="B101" i="1"/>
  <c r="B79" i="1"/>
  <c r="C97" i="1"/>
  <c r="B96" i="1"/>
  <c r="H94" i="1"/>
  <c r="G93" i="1"/>
  <c r="F92" i="1"/>
  <c r="E91" i="1"/>
  <c r="D90" i="1"/>
  <c r="C89" i="1"/>
  <c r="B88" i="1"/>
  <c r="H86" i="1"/>
  <c r="G85" i="1"/>
  <c r="F84" i="1"/>
  <c r="D83" i="1"/>
  <c r="C84" i="1"/>
  <c r="E97" i="1"/>
  <c r="H96" i="1"/>
  <c r="D96" i="1"/>
  <c r="G95" i="1"/>
  <c r="B94" i="1"/>
  <c r="E93" i="1"/>
  <c r="G91" i="1"/>
  <c r="C91" i="1"/>
  <c r="E89" i="1"/>
  <c r="H88" i="1"/>
  <c r="C87" i="1"/>
  <c r="F86" i="1"/>
  <c r="H84" i="1"/>
  <c r="D84" i="1"/>
  <c r="F83" i="1"/>
  <c r="D85" i="1"/>
  <c r="G84" i="1"/>
  <c r="B84" i="1"/>
  <c r="E83" i="1"/>
  <c r="H82" i="1"/>
  <c r="D82" i="1"/>
  <c r="G81" i="1"/>
  <c r="C81" i="1"/>
  <c r="B80" i="1"/>
  <c r="N82" i="1"/>
  <c r="N104" i="1"/>
  <c r="O40" i="14"/>
  <c r="O31" i="14"/>
  <c r="S40" i="14"/>
  <c r="S31" i="14"/>
  <c r="W40" i="14"/>
  <c r="W31" i="14"/>
  <c r="Q41" i="14"/>
  <c r="Q32" i="14"/>
  <c r="U41" i="14"/>
  <c r="U32" i="14"/>
  <c r="O42" i="14"/>
  <c r="O33" i="14"/>
  <c r="W42" i="14"/>
  <c r="W33" i="14"/>
  <c r="Q43" i="14"/>
  <c r="Q34" i="14"/>
  <c r="U43" i="14"/>
  <c r="U34" i="14"/>
  <c r="P31" i="14"/>
  <c r="P40" i="14"/>
  <c r="T31" i="14"/>
  <c r="T37" i="14" s="1"/>
  <c r="H79" i="14" s="1"/>
  <c r="T40" i="14"/>
  <c r="N32" i="14"/>
  <c r="N41" i="14"/>
  <c r="R32" i="14"/>
  <c r="R41" i="14"/>
  <c r="V32" i="14"/>
  <c r="V41" i="14"/>
  <c r="P33" i="14"/>
  <c r="P42" i="14"/>
  <c r="T33" i="14"/>
  <c r="T42" i="14"/>
  <c r="N34" i="14"/>
  <c r="N43" i="14"/>
  <c r="R34" i="14"/>
  <c r="R43" i="14"/>
  <c r="V34" i="14"/>
  <c r="V43" i="14"/>
  <c r="P35" i="14"/>
  <c r="P44" i="14"/>
  <c r="T44" i="14"/>
  <c r="T35" i="14"/>
  <c r="P45" i="14"/>
  <c r="P36" i="14"/>
  <c r="Q40" i="14"/>
  <c r="Q31" i="14"/>
  <c r="U40" i="14"/>
  <c r="U31" i="14"/>
  <c r="O41" i="14"/>
  <c r="O32" i="14"/>
  <c r="W41" i="14"/>
  <c r="W32" i="14"/>
  <c r="Q42" i="14"/>
  <c r="Q33" i="14"/>
  <c r="U42" i="14"/>
  <c r="U33" i="14"/>
  <c r="Q44" i="14"/>
  <c r="Q35" i="14"/>
  <c r="U44" i="14"/>
  <c r="U35" i="14"/>
  <c r="R36" i="14"/>
  <c r="R45" i="14"/>
  <c r="S41" i="14"/>
  <c r="S32" i="14"/>
  <c r="O43" i="14"/>
  <c r="O34" i="14"/>
  <c r="S43" i="14"/>
  <c r="S34" i="14"/>
  <c r="W43" i="14"/>
  <c r="W34" i="14"/>
  <c r="N31" i="14"/>
  <c r="N40" i="14"/>
  <c r="N46" i="14" s="1"/>
  <c r="B88" i="14" s="1"/>
  <c r="R31" i="14"/>
  <c r="R40" i="14"/>
  <c r="V72" i="14"/>
  <c r="J89" i="14" s="1"/>
  <c r="V31" i="14"/>
  <c r="V40" i="14"/>
  <c r="P32" i="14"/>
  <c r="P41" i="14"/>
  <c r="T32" i="14"/>
  <c r="T41" i="14"/>
  <c r="N33" i="14"/>
  <c r="N42" i="14"/>
  <c r="R33" i="14"/>
  <c r="R42" i="14"/>
  <c r="V33" i="14"/>
  <c r="V42" i="14"/>
  <c r="P34" i="14"/>
  <c r="P43" i="14"/>
  <c r="T34" i="14"/>
  <c r="T43" i="14"/>
  <c r="N35" i="14"/>
  <c r="N44" i="14"/>
  <c r="R35" i="14"/>
  <c r="R44" i="14"/>
  <c r="V35" i="14"/>
  <c r="V44" i="14"/>
  <c r="T45" i="14"/>
  <c r="T36" i="14"/>
  <c r="S42" i="14"/>
  <c r="S33" i="14"/>
  <c r="O44" i="14"/>
  <c r="O35" i="14"/>
  <c r="S44" i="14"/>
  <c r="S35" i="14"/>
  <c r="W44" i="14"/>
  <c r="W35" i="14"/>
  <c r="N36" i="14"/>
  <c r="N45" i="14"/>
  <c r="V36" i="14"/>
  <c r="V45" i="14"/>
  <c r="Q45" i="14"/>
  <c r="Q36" i="14"/>
  <c r="U45" i="14"/>
  <c r="U36" i="14"/>
  <c r="O45" i="14"/>
  <c r="O36" i="14"/>
  <c r="S45" i="14"/>
  <c r="S36" i="14"/>
  <c r="W45" i="14"/>
  <c r="W36" i="14"/>
  <c r="B40" i="14"/>
  <c r="F72" i="14"/>
  <c r="F87" i="14" s="1"/>
  <c r="F40" i="14"/>
  <c r="H41" i="14"/>
  <c r="F42" i="14"/>
  <c r="D43" i="14"/>
  <c r="G72" i="14"/>
  <c r="G87" i="14" s="1"/>
  <c r="G31" i="14"/>
  <c r="K31" i="14"/>
  <c r="U50" i="14"/>
  <c r="U58" i="14" s="1"/>
  <c r="Q50" i="14"/>
  <c r="Q58" i="14" s="1"/>
  <c r="H50" i="14"/>
  <c r="H58" i="14" s="1"/>
  <c r="D50" i="14"/>
  <c r="D58" i="14" s="1"/>
  <c r="T50" i="14"/>
  <c r="T58" i="14" s="1"/>
  <c r="P50" i="14"/>
  <c r="P58" i="14" s="1"/>
  <c r="K50" i="14"/>
  <c r="K58" i="14" s="1"/>
  <c r="G50" i="14"/>
  <c r="G58" i="14" s="1"/>
  <c r="C50" i="14"/>
  <c r="C58" i="14" s="1"/>
  <c r="C63" i="14" s="1"/>
  <c r="C78" i="14" s="1"/>
  <c r="W50" i="14"/>
  <c r="W58" i="14" s="1"/>
  <c r="S50" i="14"/>
  <c r="S58" i="14" s="1"/>
  <c r="O50" i="14"/>
  <c r="O58" i="14" s="1"/>
  <c r="J50" i="14"/>
  <c r="J58" i="14" s="1"/>
  <c r="F50" i="14"/>
  <c r="F58" i="14" s="1"/>
  <c r="B50" i="14"/>
  <c r="B58" i="14" s="1"/>
  <c r="I50" i="14"/>
  <c r="I58" i="14" s="1"/>
  <c r="A32" i="14"/>
  <c r="A41" i="14" s="1"/>
  <c r="A67" i="14" s="1"/>
  <c r="R50" i="14"/>
  <c r="R58" i="14" s="1"/>
  <c r="A50" i="14"/>
  <c r="A58" i="14" s="1"/>
  <c r="E32" i="14"/>
  <c r="I32" i="14"/>
  <c r="C33" i="14"/>
  <c r="G33" i="14"/>
  <c r="K33" i="14"/>
  <c r="U52" i="14"/>
  <c r="U60" i="14" s="1"/>
  <c r="Q52" i="14"/>
  <c r="Q60" i="14" s="1"/>
  <c r="H52" i="14"/>
  <c r="H60" i="14" s="1"/>
  <c r="D52" i="14"/>
  <c r="D60" i="14" s="1"/>
  <c r="T52" i="14"/>
  <c r="T60" i="14" s="1"/>
  <c r="P52" i="14"/>
  <c r="P60" i="14" s="1"/>
  <c r="K52" i="14"/>
  <c r="K60" i="14" s="1"/>
  <c r="G52" i="14"/>
  <c r="G60" i="14" s="1"/>
  <c r="C52" i="14"/>
  <c r="C60" i="14" s="1"/>
  <c r="W52" i="14"/>
  <c r="W60" i="14" s="1"/>
  <c r="S52" i="14"/>
  <c r="S60" i="14" s="1"/>
  <c r="O52" i="14"/>
  <c r="O60" i="14" s="1"/>
  <c r="J52" i="14"/>
  <c r="J60" i="14" s="1"/>
  <c r="F52" i="14"/>
  <c r="F60" i="14" s="1"/>
  <c r="B52" i="14"/>
  <c r="B60" i="14" s="1"/>
  <c r="N52" i="14"/>
  <c r="N60" i="14" s="1"/>
  <c r="A34" i="14"/>
  <c r="A43" i="14" s="1"/>
  <c r="A69" i="14" s="1"/>
  <c r="V52" i="14"/>
  <c r="V60" i="14" s="1"/>
  <c r="E52" i="14"/>
  <c r="E60" i="14" s="1"/>
  <c r="E34" i="14"/>
  <c r="I34" i="14"/>
  <c r="C35" i="14"/>
  <c r="G35" i="14"/>
  <c r="K35" i="14"/>
  <c r="U54" i="14"/>
  <c r="U62" i="14" s="1"/>
  <c r="Q54" i="14"/>
  <c r="Q62" i="14" s="1"/>
  <c r="H54" i="14"/>
  <c r="H62" i="14" s="1"/>
  <c r="D54" i="14"/>
  <c r="D62" i="14" s="1"/>
  <c r="T54" i="14"/>
  <c r="T62" i="14" s="1"/>
  <c r="P54" i="14"/>
  <c r="P62" i="14" s="1"/>
  <c r="K54" i="14"/>
  <c r="K62" i="14" s="1"/>
  <c r="G54" i="14"/>
  <c r="G62" i="14" s="1"/>
  <c r="C54" i="14"/>
  <c r="C62" i="14" s="1"/>
  <c r="W54" i="14"/>
  <c r="W62" i="14" s="1"/>
  <c r="S54" i="14"/>
  <c r="S62" i="14" s="1"/>
  <c r="O54" i="14"/>
  <c r="O62" i="14" s="1"/>
  <c r="J54" i="14"/>
  <c r="J62" i="14" s="1"/>
  <c r="F54" i="14"/>
  <c r="F62" i="14" s="1"/>
  <c r="B54" i="14"/>
  <c r="B62" i="14" s="1"/>
  <c r="R54" i="14"/>
  <c r="R62" i="14" s="1"/>
  <c r="A54" i="14"/>
  <c r="A62" i="14" s="1"/>
  <c r="A36" i="14"/>
  <c r="A45" i="14" s="1"/>
  <c r="A71" i="14" s="1"/>
  <c r="I54" i="14"/>
  <c r="I62" i="14" s="1"/>
  <c r="M28" i="14"/>
  <c r="M54" i="14" s="1"/>
  <c r="M62" i="14" s="1"/>
  <c r="E36" i="14"/>
  <c r="I45" i="14"/>
  <c r="I36" i="14"/>
  <c r="M33" i="14"/>
  <c r="M42" i="14" s="1"/>
  <c r="M68" i="14" s="1"/>
  <c r="E45" i="14"/>
  <c r="E46" i="14" s="1"/>
  <c r="E86" i="14" s="1"/>
  <c r="E50" i="14"/>
  <c r="E58" i="14" s="1"/>
  <c r="N54" i="14"/>
  <c r="N62" i="14" s="1"/>
  <c r="H40" i="14"/>
  <c r="F41" i="14"/>
  <c r="H42" i="14"/>
  <c r="F43" i="14"/>
  <c r="D44" i="14"/>
  <c r="H44" i="14"/>
  <c r="B45" i="14"/>
  <c r="F45" i="14"/>
  <c r="J45" i="14"/>
  <c r="B31" i="14"/>
  <c r="M32" i="14"/>
  <c r="M41" i="14" s="1"/>
  <c r="M67" i="14" s="1"/>
  <c r="F33" i="14"/>
  <c r="G40" i="14"/>
  <c r="I41" i="14"/>
  <c r="C42" i="14"/>
  <c r="N58" i="14"/>
  <c r="D40" i="14"/>
  <c r="B41" i="14"/>
  <c r="J41" i="14"/>
  <c r="D42" i="14"/>
  <c r="B43" i="14"/>
  <c r="J43" i="14"/>
  <c r="W49" i="14"/>
  <c r="W57" i="14" s="1"/>
  <c r="W63" i="14" s="1"/>
  <c r="K80" i="14" s="1"/>
  <c r="S49" i="14"/>
  <c r="S57" i="14" s="1"/>
  <c r="O49" i="14"/>
  <c r="O57" i="14" s="1"/>
  <c r="J49" i="14"/>
  <c r="J57" i="14" s="1"/>
  <c r="F49" i="14"/>
  <c r="F57" i="14" s="1"/>
  <c r="F63" i="14" s="1"/>
  <c r="F78" i="14" s="1"/>
  <c r="B49" i="14"/>
  <c r="B57" i="14" s="1"/>
  <c r="V49" i="14"/>
  <c r="V57" i="14" s="1"/>
  <c r="R49" i="14"/>
  <c r="R57" i="14" s="1"/>
  <c r="N57" i="14"/>
  <c r="I49" i="14"/>
  <c r="I57" i="14" s="1"/>
  <c r="E49" i="14"/>
  <c r="E57" i="14" s="1"/>
  <c r="A49" i="14"/>
  <c r="A57" i="14" s="1"/>
  <c r="U49" i="14"/>
  <c r="U57" i="14" s="1"/>
  <c r="U63" i="14" s="1"/>
  <c r="I80" i="14" s="1"/>
  <c r="Q49" i="14"/>
  <c r="Q57" i="14" s="1"/>
  <c r="H49" i="14"/>
  <c r="H57" i="14" s="1"/>
  <c r="D49" i="14"/>
  <c r="D57" i="14" s="1"/>
  <c r="P49" i="14"/>
  <c r="P57" i="14" s="1"/>
  <c r="G49" i="14"/>
  <c r="G57" i="14" s="1"/>
  <c r="A31" i="14"/>
  <c r="A40" i="14" s="1"/>
  <c r="A66" i="14" s="1"/>
  <c r="E31" i="14"/>
  <c r="E37" i="14" s="1"/>
  <c r="E77" i="14" s="1"/>
  <c r="I31" i="14"/>
  <c r="C32" i="14"/>
  <c r="C37" i="14" s="1"/>
  <c r="C77" i="14" s="1"/>
  <c r="G32" i="14"/>
  <c r="K32" i="14"/>
  <c r="W51" i="14"/>
  <c r="W59" i="14" s="1"/>
  <c r="S51" i="14"/>
  <c r="S59" i="14" s="1"/>
  <c r="O51" i="14"/>
  <c r="O59" i="14" s="1"/>
  <c r="J51" i="14"/>
  <c r="J59" i="14" s="1"/>
  <c r="F51" i="14"/>
  <c r="F59" i="14" s="1"/>
  <c r="B51" i="14"/>
  <c r="B59" i="14" s="1"/>
  <c r="V51" i="14"/>
  <c r="V59" i="14" s="1"/>
  <c r="R51" i="14"/>
  <c r="R59" i="14" s="1"/>
  <c r="N59" i="14"/>
  <c r="I51" i="14"/>
  <c r="I59" i="14" s="1"/>
  <c r="E51" i="14"/>
  <c r="E59" i="14" s="1"/>
  <c r="A51" i="14"/>
  <c r="A59" i="14" s="1"/>
  <c r="U51" i="14"/>
  <c r="U59" i="14" s="1"/>
  <c r="Q51" i="14"/>
  <c r="Q59" i="14" s="1"/>
  <c r="H51" i="14"/>
  <c r="H59" i="14" s="1"/>
  <c r="D51" i="14"/>
  <c r="D59" i="14" s="1"/>
  <c r="T51" i="14"/>
  <c r="T59" i="14" s="1"/>
  <c r="C51" i="14"/>
  <c r="C59" i="14" s="1"/>
  <c r="K51" i="14"/>
  <c r="K59" i="14" s="1"/>
  <c r="A33" i="14"/>
  <c r="A42" i="14" s="1"/>
  <c r="A68" i="14" s="1"/>
  <c r="E33" i="14"/>
  <c r="I33" i="14"/>
  <c r="C34" i="14"/>
  <c r="G34" i="14"/>
  <c r="K34" i="14"/>
  <c r="W53" i="14"/>
  <c r="W61" i="14" s="1"/>
  <c r="S53" i="14"/>
  <c r="S61" i="14" s="1"/>
  <c r="O53" i="14"/>
  <c r="O61" i="14" s="1"/>
  <c r="J53" i="14"/>
  <c r="J61" i="14" s="1"/>
  <c r="F53" i="14"/>
  <c r="F61" i="14" s="1"/>
  <c r="B53" i="14"/>
  <c r="B61" i="14" s="1"/>
  <c r="V53" i="14"/>
  <c r="V61" i="14" s="1"/>
  <c r="R53" i="14"/>
  <c r="R61" i="14" s="1"/>
  <c r="N61" i="14"/>
  <c r="I53" i="14"/>
  <c r="I61" i="14" s="1"/>
  <c r="E53" i="14"/>
  <c r="E61" i="14" s="1"/>
  <c r="A53" i="14"/>
  <c r="A61" i="14" s="1"/>
  <c r="U53" i="14"/>
  <c r="U61" i="14" s="1"/>
  <c r="Q53" i="14"/>
  <c r="Q61" i="14" s="1"/>
  <c r="H53" i="14"/>
  <c r="H61" i="14" s="1"/>
  <c r="D53" i="14"/>
  <c r="D61" i="14" s="1"/>
  <c r="G53" i="14"/>
  <c r="G61" i="14" s="1"/>
  <c r="P53" i="14"/>
  <c r="P61" i="14" s="1"/>
  <c r="A35" i="14"/>
  <c r="A44" i="14" s="1"/>
  <c r="A70" i="14" s="1"/>
  <c r="E35" i="14"/>
  <c r="I35" i="14"/>
  <c r="C45" i="14"/>
  <c r="C36" i="14"/>
  <c r="G45" i="14"/>
  <c r="G36" i="14"/>
  <c r="K45" i="14"/>
  <c r="K36" i="14"/>
  <c r="D31" i="14"/>
  <c r="M31" i="14"/>
  <c r="M40" i="14" s="1"/>
  <c r="M66" i="14" s="1"/>
  <c r="F32" i="14"/>
  <c r="H33" i="14"/>
  <c r="B34" i="14"/>
  <c r="J34" i="14"/>
  <c r="D35" i="14"/>
  <c r="M35" i="14"/>
  <c r="M44" i="14" s="1"/>
  <c r="M70" i="14" s="1"/>
  <c r="F36" i="14"/>
  <c r="I40" i="14"/>
  <c r="I46" i="14" s="1"/>
  <c r="I86" i="14" s="1"/>
  <c r="C41" i="14"/>
  <c r="K41" i="14"/>
  <c r="E42" i="14"/>
  <c r="G43" i="14"/>
  <c r="I44" i="14"/>
  <c r="K49" i="14"/>
  <c r="K57" i="14" s="1"/>
  <c r="V50" i="14"/>
  <c r="V58" i="14" s="1"/>
  <c r="I52" i="14"/>
  <c r="I60" i="14" s="1"/>
  <c r="T53" i="14"/>
  <c r="T61" i="14" s="1"/>
  <c r="J40" i="14"/>
  <c r="D41" i="14"/>
  <c r="B42" i="14"/>
  <c r="J42" i="14"/>
  <c r="H43" i="14"/>
  <c r="B44" i="14"/>
  <c r="F44" i="14"/>
  <c r="J44" i="14"/>
  <c r="D45" i="14"/>
  <c r="H45" i="14"/>
  <c r="F31" i="14"/>
  <c r="H32" i="14"/>
  <c r="H37" i="14" s="1"/>
  <c r="H77" i="14" s="1"/>
  <c r="B33" i="14"/>
  <c r="J33" i="14"/>
  <c r="J37" i="14" s="1"/>
  <c r="J77" i="14" s="1"/>
  <c r="D34" i="14"/>
  <c r="F35" i="14"/>
  <c r="H36" i="14"/>
  <c r="C40" i="14"/>
  <c r="C46" i="14" s="1"/>
  <c r="C86" i="14" s="1"/>
  <c r="K40" i="14"/>
  <c r="E41" i="14"/>
  <c r="G42" i="14"/>
  <c r="T49" i="14"/>
  <c r="T57" i="14" s="1"/>
  <c r="G51" i="14"/>
  <c r="G59" i="14" s="1"/>
  <c r="R52" i="14"/>
  <c r="R60" i="14" s="1"/>
  <c r="C72" i="14"/>
  <c r="C87" i="14" s="1"/>
  <c r="B127" i="13"/>
  <c r="B128" i="13"/>
  <c r="B119" i="13"/>
  <c r="A109" i="13"/>
  <c r="A110" i="13"/>
  <c r="A111" i="13"/>
  <c r="A112" i="13"/>
  <c r="A113" i="13"/>
  <c r="I109" i="13"/>
  <c r="I110" i="13"/>
  <c r="I111" i="13"/>
  <c r="I112" i="13"/>
  <c r="I113" i="13"/>
  <c r="O98" i="13"/>
  <c r="I95" i="13"/>
  <c r="I96" i="13"/>
  <c r="I97" i="13"/>
  <c r="I98" i="13"/>
  <c r="I99" i="13"/>
  <c r="K89" i="13"/>
  <c r="L89" i="13"/>
  <c r="M89" i="13"/>
  <c r="N89" i="13"/>
  <c r="O89" i="13"/>
  <c r="K90" i="13"/>
  <c r="L90" i="13"/>
  <c r="M90" i="13"/>
  <c r="N90" i="13"/>
  <c r="O90" i="13"/>
  <c r="K91" i="13"/>
  <c r="L91" i="13"/>
  <c r="M91" i="13"/>
  <c r="N91" i="13"/>
  <c r="O91" i="13"/>
  <c r="K92" i="13"/>
  <c r="L92" i="13"/>
  <c r="M92" i="13"/>
  <c r="N92" i="13"/>
  <c r="O92" i="13"/>
  <c r="K93" i="13"/>
  <c r="L93" i="13"/>
  <c r="M93" i="13"/>
  <c r="N93" i="13"/>
  <c r="O93" i="13"/>
  <c r="K94" i="13"/>
  <c r="L94" i="13"/>
  <c r="M94" i="13"/>
  <c r="N94" i="13"/>
  <c r="O94" i="13"/>
  <c r="K95" i="13"/>
  <c r="L95" i="13"/>
  <c r="M95" i="13"/>
  <c r="N95" i="13"/>
  <c r="O95" i="13"/>
  <c r="K96" i="13"/>
  <c r="L96" i="13"/>
  <c r="M96" i="13"/>
  <c r="N96" i="13"/>
  <c r="O96" i="13"/>
  <c r="K97" i="13"/>
  <c r="L97" i="13"/>
  <c r="M97" i="13"/>
  <c r="N97" i="13"/>
  <c r="O97" i="13"/>
  <c r="K98" i="13"/>
  <c r="L98" i="13"/>
  <c r="M98" i="13"/>
  <c r="N98" i="13"/>
  <c r="K99" i="13"/>
  <c r="L99" i="13"/>
  <c r="M99" i="13"/>
  <c r="N99" i="13"/>
  <c r="O99" i="13"/>
  <c r="J90" i="13"/>
  <c r="J91" i="13"/>
  <c r="J92" i="13"/>
  <c r="J93" i="13"/>
  <c r="J94" i="13"/>
  <c r="J95" i="13"/>
  <c r="J96" i="13"/>
  <c r="J97" i="13"/>
  <c r="J98" i="13"/>
  <c r="J99" i="13"/>
  <c r="F99" i="13"/>
  <c r="B99" i="13"/>
  <c r="A95" i="13"/>
  <c r="A96" i="13"/>
  <c r="A97" i="13"/>
  <c r="A98" i="13"/>
  <c r="A99" i="13"/>
  <c r="C89" i="13"/>
  <c r="D89" i="13"/>
  <c r="E89" i="13"/>
  <c r="F89" i="13"/>
  <c r="G89" i="13"/>
  <c r="C90" i="13"/>
  <c r="D90" i="13"/>
  <c r="E90" i="13"/>
  <c r="F90" i="13"/>
  <c r="G90" i="13"/>
  <c r="C91" i="13"/>
  <c r="D91" i="13"/>
  <c r="E91" i="13"/>
  <c r="F91" i="13"/>
  <c r="G91" i="13"/>
  <c r="C92" i="13"/>
  <c r="D92" i="13"/>
  <c r="E92" i="13"/>
  <c r="F92" i="13"/>
  <c r="G92" i="13"/>
  <c r="C93" i="13"/>
  <c r="D93" i="13"/>
  <c r="E93" i="13"/>
  <c r="F93" i="13"/>
  <c r="G93" i="13"/>
  <c r="C94" i="13"/>
  <c r="D94" i="13"/>
  <c r="E94" i="13"/>
  <c r="F94" i="13"/>
  <c r="G94" i="13"/>
  <c r="C95" i="13"/>
  <c r="D95" i="13"/>
  <c r="E95" i="13"/>
  <c r="F95" i="13"/>
  <c r="G95" i="13"/>
  <c r="C96" i="13"/>
  <c r="D96" i="13"/>
  <c r="E96" i="13"/>
  <c r="F96" i="13"/>
  <c r="G96" i="13"/>
  <c r="C97" i="13"/>
  <c r="D97" i="13"/>
  <c r="E97" i="13"/>
  <c r="F97" i="13"/>
  <c r="G97" i="13"/>
  <c r="C98" i="13"/>
  <c r="D98" i="13"/>
  <c r="E98" i="13"/>
  <c r="F98" i="13"/>
  <c r="G98" i="13"/>
  <c r="C99" i="13"/>
  <c r="D99" i="13"/>
  <c r="E99" i="13"/>
  <c r="G99" i="13"/>
  <c r="B90" i="13"/>
  <c r="B91" i="13"/>
  <c r="B92" i="13"/>
  <c r="B93" i="13"/>
  <c r="B94" i="13"/>
  <c r="B95" i="13"/>
  <c r="B96" i="13"/>
  <c r="B97" i="13"/>
  <c r="B98" i="13"/>
  <c r="B89" i="13"/>
  <c r="O76" i="13"/>
  <c r="O77" i="13"/>
  <c r="O78" i="13"/>
  <c r="O79" i="13"/>
  <c r="O80" i="13"/>
  <c r="O81" i="13"/>
  <c r="O82" i="13"/>
  <c r="O83" i="13"/>
  <c r="O84" i="13"/>
  <c r="O85" i="13"/>
  <c r="O86" i="13"/>
  <c r="K76" i="13"/>
  <c r="L76" i="13"/>
  <c r="M76" i="13"/>
  <c r="N76" i="13"/>
  <c r="K77" i="13"/>
  <c r="L77" i="13"/>
  <c r="M77" i="13"/>
  <c r="N77" i="13"/>
  <c r="K78" i="13"/>
  <c r="M78" i="13"/>
  <c r="N78" i="13"/>
  <c r="K79" i="13"/>
  <c r="L79" i="13"/>
  <c r="M79" i="13"/>
  <c r="N79" i="13"/>
  <c r="K80" i="13"/>
  <c r="L80" i="13"/>
  <c r="M80" i="13"/>
  <c r="N80" i="13"/>
  <c r="K81" i="13"/>
  <c r="L81" i="13"/>
  <c r="M81" i="13"/>
  <c r="N81" i="13"/>
  <c r="K82" i="13"/>
  <c r="L82" i="13"/>
  <c r="M82" i="13"/>
  <c r="N82" i="13"/>
  <c r="K83" i="13"/>
  <c r="L83" i="13"/>
  <c r="M83" i="13"/>
  <c r="N83" i="13"/>
  <c r="K84" i="13"/>
  <c r="L84" i="13"/>
  <c r="M84" i="13"/>
  <c r="N84" i="13"/>
  <c r="K85" i="13"/>
  <c r="L85" i="13"/>
  <c r="M85" i="13"/>
  <c r="N85" i="13"/>
  <c r="K86" i="13"/>
  <c r="L86" i="13"/>
  <c r="M86" i="13"/>
  <c r="N86" i="13"/>
  <c r="J86" i="13"/>
  <c r="J85" i="13"/>
  <c r="J84" i="13"/>
  <c r="J83" i="13"/>
  <c r="J82" i="13"/>
  <c r="J81" i="13"/>
  <c r="J80" i="13"/>
  <c r="J79" i="13"/>
  <c r="J78" i="13"/>
  <c r="J77" i="13"/>
  <c r="J76" i="13"/>
  <c r="C76" i="13"/>
  <c r="D76" i="13"/>
  <c r="E76" i="13"/>
  <c r="F76" i="13"/>
  <c r="G76" i="13"/>
  <c r="C77" i="13"/>
  <c r="D77" i="13"/>
  <c r="E77" i="13"/>
  <c r="F77" i="13"/>
  <c r="G77" i="13"/>
  <c r="C78" i="13"/>
  <c r="D78" i="13"/>
  <c r="E78" i="13"/>
  <c r="F78" i="13"/>
  <c r="G78" i="13"/>
  <c r="C79" i="13"/>
  <c r="D79" i="13"/>
  <c r="E79" i="13"/>
  <c r="F79" i="13"/>
  <c r="G79" i="13"/>
  <c r="C80" i="13"/>
  <c r="D80" i="13"/>
  <c r="E80" i="13"/>
  <c r="F80" i="13"/>
  <c r="G80" i="13"/>
  <c r="C81" i="13"/>
  <c r="D81" i="13"/>
  <c r="E81" i="13"/>
  <c r="F81" i="13"/>
  <c r="G81" i="13"/>
  <c r="C82" i="13"/>
  <c r="D82" i="13"/>
  <c r="E82" i="13"/>
  <c r="F82" i="13"/>
  <c r="G82" i="13"/>
  <c r="C83" i="13"/>
  <c r="D83" i="13"/>
  <c r="E83" i="13"/>
  <c r="F83" i="13"/>
  <c r="G83" i="13"/>
  <c r="C84" i="13"/>
  <c r="D84" i="13"/>
  <c r="E84" i="13"/>
  <c r="F84" i="13"/>
  <c r="G84" i="13"/>
  <c r="C85" i="13"/>
  <c r="D85" i="13"/>
  <c r="E85" i="13"/>
  <c r="F85" i="13"/>
  <c r="G85" i="13"/>
  <c r="C86" i="13"/>
  <c r="D86" i="13"/>
  <c r="E86" i="13"/>
  <c r="F86" i="13"/>
  <c r="G86" i="13"/>
  <c r="B86" i="13"/>
  <c r="B85" i="13"/>
  <c r="B84" i="13"/>
  <c r="B83" i="13"/>
  <c r="B82" i="13"/>
  <c r="B81" i="13"/>
  <c r="A82" i="13"/>
  <c r="I82" i="13"/>
  <c r="A83" i="13"/>
  <c r="I83" i="13"/>
  <c r="A84" i="13"/>
  <c r="I84" i="13"/>
  <c r="A85" i="13"/>
  <c r="I85" i="13"/>
  <c r="A86" i="13"/>
  <c r="I86" i="13"/>
  <c r="B80" i="13"/>
  <c r="B79" i="13"/>
  <c r="B78" i="13"/>
  <c r="B77" i="13"/>
  <c r="B76" i="13"/>
  <c r="F64" i="13"/>
  <c r="G67" i="13"/>
  <c r="I54" i="13"/>
  <c r="I68" i="13" s="1"/>
  <c r="I55" i="13"/>
  <c r="I69" i="13" s="1"/>
  <c r="I56" i="13"/>
  <c r="I70" i="13" s="1"/>
  <c r="I57" i="13"/>
  <c r="I71" i="13" s="1"/>
  <c r="I58" i="13"/>
  <c r="I72" i="13" s="1"/>
  <c r="F49" i="13"/>
  <c r="G52" i="13"/>
  <c r="B35" i="13"/>
  <c r="A54" i="13"/>
  <c r="A68" i="13" s="1"/>
  <c r="A55" i="13"/>
  <c r="A69" i="13" s="1"/>
  <c r="A56" i="13"/>
  <c r="A70" i="13" s="1"/>
  <c r="A57" i="13"/>
  <c r="A71" i="13" s="1"/>
  <c r="A58" i="13"/>
  <c r="A72" i="13" s="1"/>
  <c r="I36" i="13"/>
  <c r="I37" i="13"/>
  <c r="I38" i="13"/>
  <c r="I39" i="13"/>
  <c r="I40" i="13"/>
  <c r="I41" i="13"/>
  <c r="I42" i="13"/>
  <c r="I43" i="13"/>
  <c r="I44" i="13"/>
  <c r="I45" i="13"/>
  <c r="B41" i="13"/>
  <c r="C41" i="13"/>
  <c r="C68" i="13" s="1"/>
  <c r="D41" i="13"/>
  <c r="D68" i="13" s="1"/>
  <c r="E41" i="13"/>
  <c r="E68" i="13" s="1"/>
  <c r="F41" i="13"/>
  <c r="F68" i="13" s="1"/>
  <c r="G41" i="13"/>
  <c r="G68" i="13" s="1"/>
  <c r="B42" i="13"/>
  <c r="B69" i="13" s="1"/>
  <c r="C42" i="13"/>
  <c r="C69" i="13" s="1"/>
  <c r="D42" i="13"/>
  <c r="E42" i="13"/>
  <c r="E69" i="13" s="1"/>
  <c r="F42" i="13"/>
  <c r="F69" i="13" s="1"/>
  <c r="G42" i="13"/>
  <c r="G69" i="13" s="1"/>
  <c r="B43" i="13"/>
  <c r="B70" i="13" s="1"/>
  <c r="C43" i="13"/>
  <c r="C56" i="13" s="1"/>
  <c r="D43" i="13"/>
  <c r="D56" i="13" s="1"/>
  <c r="E43" i="13"/>
  <c r="E70" i="13" s="1"/>
  <c r="F43" i="13"/>
  <c r="G43" i="13"/>
  <c r="G56" i="13" s="1"/>
  <c r="B44" i="13"/>
  <c r="B57" i="13" s="1"/>
  <c r="C44" i="13"/>
  <c r="C71" i="13" s="1"/>
  <c r="D44" i="13"/>
  <c r="E44" i="13"/>
  <c r="E71" i="13" s="1"/>
  <c r="F44" i="13"/>
  <c r="F57" i="13" s="1"/>
  <c r="G44" i="13"/>
  <c r="G57" i="13" s="1"/>
  <c r="B45" i="13"/>
  <c r="C45" i="13"/>
  <c r="C72" i="13" s="1"/>
  <c r="D45" i="13"/>
  <c r="D58" i="13" s="1"/>
  <c r="E45" i="13"/>
  <c r="E58" i="13" s="1"/>
  <c r="F45" i="13"/>
  <c r="G45" i="13"/>
  <c r="G72" i="13" s="1"/>
  <c r="C35" i="13"/>
  <c r="C62" i="13" s="1"/>
  <c r="D35" i="13"/>
  <c r="E35" i="13"/>
  <c r="F35" i="13"/>
  <c r="F62" i="13" s="1"/>
  <c r="G35" i="13"/>
  <c r="G48" i="13" s="1"/>
  <c r="C36" i="13"/>
  <c r="C63" i="13" s="1"/>
  <c r="D36" i="13"/>
  <c r="E36" i="13"/>
  <c r="E63" i="13" s="1"/>
  <c r="F36" i="13"/>
  <c r="G36" i="13"/>
  <c r="G49" i="13" s="1"/>
  <c r="C37" i="13"/>
  <c r="D37" i="13"/>
  <c r="D64" i="13" s="1"/>
  <c r="E37" i="13"/>
  <c r="E50" i="13" s="1"/>
  <c r="F37" i="13"/>
  <c r="F50" i="13" s="1"/>
  <c r="G37" i="13"/>
  <c r="C38" i="13"/>
  <c r="C65" i="13" s="1"/>
  <c r="D38" i="13"/>
  <c r="D65" i="13" s="1"/>
  <c r="E38" i="13"/>
  <c r="E51" i="13" s="1"/>
  <c r="F38" i="13"/>
  <c r="G38" i="13"/>
  <c r="G65" i="13" s="1"/>
  <c r="C39" i="13"/>
  <c r="C52" i="13" s="1"/>
  <c r="D39" i="13"/>
  <c r="D66" i="13" s="1"/>
  <c r="E39" i="13"/>
  <c r="F39" i="13"/>
  <c r="F66" i="13" s="1"/>
  <c r="G39" i="13"/>
  <c r="G66" i="13" s="1"/>
  <c r="C40" i="13"/>
  <c r="C53" i="13" s="1"/>
  <c r="D40" i="13"/>
  <c r="E40" i="13"/>
  <c r="E67" i="13" s="1"/>
  <c r="F40" i="13"/>
  <c r="F53" i="13" s="1"/>
  <c r="G40" i="13"/>
  <c r="G53" i="13" s="1"/>
  <c r="B36" i="13"/>
  <c r="B37" i="13"/>
  <c r="B50" i="13" s="1"/>
  <c r="B38" i="13"/>
  <c r="B65" i="13" s="1"/>
  <c r="B39" i="13"/>
  <c r="B66" i="13" s="1"/>
  <c r="B40" i="13"/>
  <c r="G127" i="13"/>
  <c r="F127" i="13"/>
  <c r="E127" i="13"/>
  <c r="D127" i="13"/>
  <c r="C127" i="13"/>
  <c r="G118" i="13"/>
  <c r="F118" i="13"/>
  <c r="E118" i="13"/>
  <c r="D118" i="13"/>
  <c r="C118" i="13"/>
  <c r="B118" i="13"/>
  <c r="J102" i="13"/>
  <c r="J61" i="13"/>
  <c r="J47" i="13"/>
  <c r="B198" i="1"/>
  <c r="N165" i="1"/>
  <c r="N100" i="1"/>
  <c r="N78" i="1"/>
  <c r="B189" i="1"/>
  <c r="J43" i="13"/>
  <c r="K37" i="13"/>
  <c r="N36" i="13"/>
  <c r="O39" i="13"/>
  <c r="K43" i="13"/>
  <c r="L37" i="13"/>
  <c r="K36" i="13"/>
  <c r="L39" i="13"/>
  <c r="M42" i="13"/>
  <c r="N45" i="13"/>
  <c r="O42" i="13"/>
  <c r="L40" i="13"/>
  <c r="M43" i="13"/>
  <c r="N35" i="13"/>
  <c r="L45" i="13"/>
  <c r="J37" i="13"/>
  <c r="K44" i="13"/>
  <c r="N38" i="13"/>
  <c r="K45" i="13"/>
  <c r="J42" i="13"/>
  <c r="O35" i="13"/>
  <c r="L42" i="13"/>
  <c r="L35" i="13"/>
  <c r="O44" i="13"/>
  <c r="L36" i="13"/>
  <c r="O45" i="13"/>
  <c r="J39" i="13"/>
  <c r="M37" i="13"/>
  <c r="N40" i="13"/>
  <c r="O43" i="13"/>
  <c r="L41" i="13"/>
  <c r="O36" i="13"/>
  <c r="K40" i="13"/>
  <c r="L43" i="13"/>
  <c r="M36" i="13"/>
  <c r="M44" i="13"/>
  <c r="O37" i="13"/>
  <c r="K41" i="13"/>
  <c r="L44" i="13"/>
  <c r="O38" i="13"/>
  <c r="J38" i="13"/>
  <c r="J36" i="13"/>
  <c r="J41" i="13"/>
  <c r="O40" i="13"/>
  <c r="M35" i="13"/>
  <c r="M40" i="13"/>
  <c r="J40" i="13"/>
  <c r="K39" i="13"/>
  <c r="M45" i="13"/>
  <c r="M38" i="13"/>
  <c r="N41" i="13"/>
  <c r="N39" i="13"/>
  <c r="N42" i="13"/>
  <c r="K42" i="13"/>
  <c r="J44" i="13"/>
  <c r="K35" i="13"/>
  <c r="L38" i="13"/>
  <c r="M41" i="13"/>
  <c r="N44" i="13"/>
  <c r="N43" i="13"/>
  <c r="N37" i="13"/>
  <c r="K38" i="13"/>
  <c r="O41" i="13"/>
  <c r="J45" i="13"/>
  <c r="M39" i="13"/>
  <c r="J35" i="13"/>
  <c r="N63" i="14" l="1"/>
  <c r="B80" i="14" s="1"/>
  <c r="G98" i="1"/>
  <c r="H98" i="1"/>
  <c r="E98" i="1"/>
  <c r="F98" i="1"/>
  <c r="D98" i="1"/>
  <c r="B98" i="1"/>
  <c r="C98" i="1"/>
  <c r="H46" i="14"/>
  <c r="H86" i="14" s="1"/>
  <c r="Q46" i="14"/>
  <c r="E88" i="14" s="1"/>
  <c r="S72" i="14"/>
  <c r="G89" i="14" s="1"/>
  <c r="J46" i="14"/>
  <c r="J86" i="14" s="1"/>
  <c r="D37" i="14"/>
  <c r="D77" i="14" s="1"/>
  <c r="E72" i="14"/>
  <c r="E87" i="14" s="1"/>
  <c r="D63" i="14"/>
  <c r="D78" i="14" s="1"/>
  <c r="R63" i="14"/>
  <c r="F80" i="14" s="1"/>
  <c r="J63" i="14"/>
  <c r="J78" i="14" s="1"/>
  <c r="H72" i="14"/>
  <c r="H87" i="14" s="1"/>
  <c r="K37" i="14"/>
  <c r="K77" i="14" s="1"/>
  <c r="B46" i="14"/>
  <c r="B86" i="14" s="1"/>
  <c r="R46" i="14"/>
  <c r="F88" i="14" s="1"/>
  <c r="N37" i="14"/>
  <c r="B79" i="14" s="1"/>
  <c r="U46" i="14"/>
  <c r="I88" i="14" s="1"/>
  <c r="Q72" i="14"/>
  <c r="E89" i="14" s="1"/>
  <c r="T72" i="14"/>
  <c r="H89" i="14" s="1"/>
  <c r="W72" i="14"/>
  <c r="K89" i="14" s="1"/>
  <c r="O37" i="14"/>
  <c r="C79" i="14" s="1"/>
  <c r="P63" i="14"/>
  <c r="D80" i="14" s="1"/>
  <c r="D72" i="14"/>
  <c r="D87" i="14" s="1"/>
  <c r="U37" i="14"/>
  <c r="I79" i="14" s="1"/>
  <c r="P72" i="14"/>
  <c r="D89" i="14" s="1"/>
  <c r="W46" i="14"/>
  <c r="K88" i="14" s="1"/>
  <c r="K46" i="14"/>
  <c r="K86" i="14" s="1"/>
  <c r="F37" i="14"/>
  <c r="F77" i="14" s="1"/>
  <c r="J72" i="14"/>
  <c r="J87" i="14" s="1"/>
  <c r="K63" i="14"/>
  <c r="K78" i="14" s="1"/>
  <c r="I37" i="14"/>
  <c r="I77" i="14" s="1"/>
  <c r="H63" i="14"/>
  <c r="H78" i="14" s="1"/>
  <c r="E63" i="14"/>
  <c r="E78" i="14" s="1"/>
  <c r="V63" i="14"/>
  <c r="J80" i="14" s="1"/>
  <c r="O63" i="14"/>
  <c r="C80" i="14" s="1"/>
  <c r="K72" i="14"/>
  <c r="K87" i="14" s="1"/>
  <c r="B72" i="14"/>
  <c r="B87" i="14" s="1"/>
  <c r="V46" i="14"/>
  <c r="J88" i="14" s="1"/>
  <c r="R37" i="14"/>
  <c r="F79" i="14" s="1"/>
  <c r="N72" i="14"/>
  <c r="B89" i="14" s="1"/>
  <c r="U72" i="14"/>
  <c r="I89" i="14" s="1"/>
  <c r="P46" i="14"/>
  <c r="D88" i="14" s="1"/>
  <c r="S37" i="14"/>
  <c r="G79" i="14" s="1"/>
  <c r="O46" i="14"/>
  <c r="C88" i="14" s="1"/>
  <c r="G46" i="14"/>
  <c r="G86" i="14" s="1"/>
  <c r="T63" i="14"/>
  <c r="H80" i="14" s="1"/>
  <c r="I72" i="14"/>
  <c r="I87" i="14" s="1"/>
  <c r="G63" i="14"/>
  <c r="G78" i="14" s="1"/>
  <c r="Q63" i="14"/>
  <c r="E80" i="14" s="1"/>
  <c r="I63" i="14"/>
  <c r="I78" i="14" s="1"/>
  <c r="B63" i="14"/>
  <c r="B78" i="14" s="1"/>
  <c r="S63" i="14"/>
  <c r="G80" i="14" s="1"/>
  <c r="D46" i="14"/>
  <c r="D86" i="14" s="1"/>
  <c r="B37" i="14"/>
  <c r="B77" i="14" s="1"/>
  <c r="G37" i="14"/>
  <c r="G77" i="14" s="1"/>
  <c r="F46" i="14"/>
  <c r="F86" i="14" s="1"/>
  <c r="V37" i="14"/>
  <c r="J79" i="14" s="1"/>
  <c r="R72" i="14"/>
  <c r="F89" i="14" s="1"/>
  <c r="Q37" i="14"/>
  <c r="E79" i="14" s="1"/>
  <c r="T46" i="14"/>
  <c r="H88" i="14" s="1"/>
  <c r="P37" i="14"/>
  <c r="D79" i="14" s="1"/>
  <c r="W37" i="14"/>
  <c r="K79" i="14" s="1"/>
  <c r="S46" i="14"/>
  <c r="G88" i="14" s="1"/>
  <c r="O72" i="14"/>
  <c r="C89" i="14" s="1"/>
  <c r="B51" i="13"/>
  <c r="D52" i="13"/>
  <c r="C49" i="13"/>
  <c r="F67" i="13"/>
  <c r="E64" i="13"/>
  <c r="C57" i="13"/>
  <c r="D51" i="13"/>
  <c r="C48" i="13"/>
  <c r="G71" i="13"/>
  <c r="D70" i="13"/>
  <c r="C66" i="13"/>
  <c r="G62" i="13"/>
  <c r="E55" i="13"/>
  <c r="G58" i="13"/>
  <c r="B64" i="13"/>
  <c r="G70" i="13"/>
  <c r="B55" i="13"/>
  <c r="C58" i="13"/>
  <c r="F71" i="13"/>
  <c r="C70" i="13"/>
  <c r="C67" i="13"/>
  <c r="E65" i="13"/>
  <c r="G63" i="13"/>
  <c r="D62" i="13"/>
  <c r="B52" i="13"/>
  <c r="D48" i="13"/>
  <c r="F63" i="13"/>
  <c r="J48" i="13"/>
  <c r="M52" i="13"/>
  <c r="M66" i="13"/>
  <c r="J72" i="13"/>
  <c r="J58" i="13"/>
  <c r="O54" i="13"/>
  <c r="O68" i="13"/>
  <c r="K65" i="13"/>
  <c r="K51" i="13"/>
  <c r="N50" i="13"/>
  <c r="N64" i="13"/>
  <c r="N70" i="13"/>
  <c r="N56" i="13"/>
  <c r="N71" i="13"/>
  <c r="N57" i="13"/>
  <c r="M68" i="13"/>
  <c r="M54" i="13"/>
  <c r="L65" i="13"/>
  <c r="L51" i="13"/>
  <c r="K62" i="13"/>
  <c r="K48" i="13"/>
  <c r="J71" i="13"/>
  <c r="J57" i="13"/>
  <c r="K69" i="13"/>
  <c r="K55" i="13"/>
  <c r="N55" i="13"/>
  <c r="N69" i="13"/>
  <c r="N66" i="13"/>
  <c r="N52" i="13"/>
  <c r="N54" i="13"/>
  <c r="N68" i="13"/>
  <c r="M51" i="13"/>
  <c r="M65" i="13"/>
  <c r="M72" i="13"/>
  <c r="M58" i="13"/>
  <c r="K66" i="13"/>
  <c r="K52" i="13"/>
  <c r="J67" i="13"/>
  <c r="J53" i="13"/>
  <c r="M53" i="13"/>
  <c r="M67" i="13"/>
  <c r="M48" i="13"/>
  <c r="M62" i="13"/>
  <c r="O53" i="13"/>
  <c r="O67" i="13"/>
  <c r="J68" i="13"/>
  <c r="J54" i="13"/>
  <c r="J49" i="13"/>
  <c r="J65" i="13"/>
  <c r="J51" i="13"/>
  <c r="O65" i="13"/>
  <c r="O51" i="13"/>
  <c r="L57" i="13"/>
  <c r="L71" i="13"/>
  <c r="K54" i="13"/>
  <c r="K68" i="13"/>
  <c r="O50" i="13"/>
  <c r="O64" i="13"/>
  <c r="M71" i="13"/>
  <c r="M57" i="13"/>
  <c r="M63" i="13"/>
  <c r="M49" i="13"/>
  <c r="L56" i="13"/>
  <c r="L70" i="13"/>
  <c r="K53" i="13"/>
  <c r="K67" i="13"/>
  <c r="O49" i="13"/>
  <c r="O63" i="13"/>
  <c r="L68" i="13"/>
  <c r="L54" i="13"/>
  <c r="O70" i="13"/>
  <c r="O56" i="13"/>
  <c r="N67" i="13"/>
  <c r="N53" i="13"/>
  <c r="M64" i="13"/>
  <c r="M50" i="13"/>
  <c r="J66" i="13"/>
  <c r="J52" i="13"/>
  <c r="O58" i="13"/>
  <c r="O72" i="13"/>
  <c r="L49" i="13"/>
  <c r="L63" i="13"/>
  <c r="O57" i="13"/>
  <c r="O71" i="13"/>
  <c r="L48" i="13"/>
  <c r="L62" i="13"/>
  <c r="L69" i="13"/>
  <c r="L55" i="13"/>
  <c r="O62" i="13"/>
  <c r="O48" i="13"/>
  <c r="J69" i="13"/>
  <c r="J55" i="13"/>
  <c r="K58" i="13"/>
  <c r="K72" i="13"/>
  <c r="N51" i="13"/>
  <c r="N65" i="13"/>
  <c r="K57" i="13"/>
  <c r="K71" i="13"/>
  <c r="J64" i="13"/>
  <c r="J50" i="13"/>
  <c r="L72" i="13"/>
  <c r="L58" i="13"/>
  <c r="N62" i="13"/>
  <c r="N48" i="13"/>
  <c r="M56" i="13"/>
  <c r="M70" i="13"/>
  <c r="L53" i="13"/>
  <c r="L67" i="13"/>
  <c r="O69" i="13"/>
  <c r="O55" i="13"/>
  <c r="N58" i="13"/>
  <c r="N72" i="13"/>
  <c r="M55" i="13"/>
  <c r="M69" i="13"/>
  <c r="L52" i="13"/>
  <c r="L66" i="13"/>
  <c r="K49" i="13"/>
  <c r="K63" i="13"/>
  <c r="L64" i="13"/>
  <c r="L50" i="13"/>
  <c r="K70" i="13"/>
  <c r="K56" i="13"/>
  <c r="O66" i="13"/>
  <c r="O52" i="13"/>
  <c r="N63" i="13"/>
  <c r="N49" i="13"/>
  <c r="K50" i="13"/>
  <c r="K64" i="13"/>
  <c r="J56" i="13"/>
  <c r="J70" i="13"/>
  <c r="B49" i="13"/>
  <c r="B63" i="13"/>
  <c r="F65" i="13"/>
  <c r="F51" i="13"/>
  <c r="C64" i="13"/>
  <c r="C50" i="13"/>
  <c r="B58" i="13"/>
  <c r="B72" i="13"/>
  <c r="B53" i="13"/>
  <c r="B67" i="13"/>
  <c r="D67" i="13"/>
  <c r="D53" i="13"/>
  <c r="E66" i="13"/>
  <c r="E52" i="13"/>
  <c r="G64" i="13"/>
  <c r="G50" i="13"/>
  <c r="D63" i="13"/>
  <c r="D49" i="13"/>
  <c r="E62" i="13"/>
  <c r="E48" i="13"/>
  <c r="F58" i="13"/>
  <c r="F72" i="13"/>
  <c r="D71" i="13"/>
  <c r="D57" i="13"/>
  <c r="F70" i="13"/>
  <c r="F56" i="13"/>
  <c r="D69" i="13"/>
  <c r="D55" i="13"/>
  <c r="B54" i="13"/>
  <c r="B68" i="13"/>
  <c r="B48" i="13"/>
  <c r="B62" i="13"/>
  <c r="B56" i="13"/>
  <c r="F54" i="13"/>
  <c r="E54" i="13"/>
  <c r="E72" i="13"/>
  <c r="E57" i="13"/>
  <c r="G55" i="13"/>
  <c r="C55" i="13"/>
  <c r="D54" i="13"/>
  <c r="E53" i="13"/>
  <c r="F52" i="13"/>
  <c r="G51" i="13"/>
  <c r="C51" i="13"/>
  <c r="D50" i="13"/>
  <c r="E49" i="13"/>
  <c r="F48" i="13"/>
  <c r="B71" i="13"/>
  <c r="D72" i="13"/>
  <c r="E56" i="13"/>
  <c r="F55" i="13"/>
  <c r="G54" i="13"/>
  <c r="C54" i="13"/>
  <c r="A76" i="13"/>
  <c r="A89" i="13" s="1"/>
  <c r="A78" i="13"/>
  <c r="A91" i="13" s="1"/>
  <c r="I50" i="13"/>
  <c r="I48" i="13"/>
  <c r="I62" i="13" s="1"/>
  <c r="I103" i="13" s="1"/>
  <c r="A50" i="13"/>
  <c r="I77" i="13"/>
  <c r="I90" i="13" s="1"/>
  <c r="I79" i="13"/>
  <c r="I92" i="13" s="1"/>
  <c r="I81" i="13"/>
  <c r="I94" i="13" s="1"/>
  <c r="A48" i="13"/>
  <c r="A62" i="13" s="1"/>
  <c r="A103" i="13" s="1"/>
  <c r="I51" i="13"/>
  <c r="I52" i="13"/>
  <c r="A80" i="13"/>
  <c r="A93" i="13" s="1"/>
  <c r="I49" i="13"/>
  <c r="I63" i="13" s="1"/>
  <c r="I104" i="13" s="1"/>
  <c r="A52" i="13"/>
  <c r="A77" i="13"/>
  <c r="A90" i="13" s="1"/>
  <c r="A79" i="13"/>
  <c r="A92" i="13" s="1"/>
  <c r="A51" i="13"/>
  <c r="A81" i="13"/>
  <c r="A94" i="13" s="1"/>
  <c r="A53" i="13"/>
  <c r="I53" i="13"/>
  <c r="I35" i="13"/>
  <c r="I76" i="13" s="1"/>
  <c r="I89" i="13" s="1"/>
  <c r="I78" i="13"/>
  <c r="I91" i="13" s="1"/>
  <c r="I80" i="13"/>
  <c r="I93" i="13" s="1"/>
  <c r="A49" i="13"/>
  <c r="A63" i="13" s="1"/>
  <c r="A104" i="13" s="1"/>
  <c r="O120" i="1"/>
  <c r="M60" i="1"/>
  <c r="M125" i="1" s="1"/>
  <c r="M146" i="1" s="1"/>
  <c r="P98" i="1"/>
  <c r="S98" i="1"/>
  <c r="A82" i="1"/>
  <c r="A104" i="1" s="1"/>
  <c r="M61" i="1"/>
  <c r="M126" i="1" s="1"/>
  <c r="M147" i="1" s="1"/>
  <c r="M82" i="1"/>
  <c r="M104" i="1" s="1"/>
  <c r="M169" i="1" s="1"/>
  <c r="A79" i="1"/>
  <c r="A101" i="1" s="1"/>
  <c r="M79" i="1"/>
  <c r="M101" i="1" s="1"/>
  <c r="M166" i="1" s="1"/>
  <c r="A81" i="1"/>
  <c r="A103" i="1" s="1"/>
  <c r="M81" i="1"/>
  <c r="M103" i="1" s="1"/>
  <c r="M168" i="1" s="1"/>
  <c r="A83" i="1"/>
  <c r="A105" i="1" s="1"/>
  <c r="M62" i="1"/>
  <c r="M127" i="1" s="1"/>
  <c r="M148" i="1" s="1"/>
  <c r="M83" i="1"/>
  <c r="M105" i="1" s="1"/>
  <c r="M170" i="1" s="1"/>
  <c r="M106" i="1"/>
  <c r="M171" i="1" s="1"/>
  <c r="M63" i="1"/>
  <c r="M128" i="1" s="1"/>
  <c r="M149" i="1" s="1"/>
  <c r="A80" i="1"/>
  <c r="A102" i="1" s="1"/>
  <c r="M80" i="1"/>
  <c r="M102" i="1" s="1"/>
  <c r="M167" i="1" s="1"/>
  <c r="M59" i="1"/>
  <c r="M124" i="1" s="1"/>
  <c r="M145" i="1" s="1"/>
  <c r="M58" i="1"/>
  <c r="M123" i="1" s="1"/>
  <c r="M144" i="1" s="1"/>
  <c r="A124" i="1"/>
  <c r="A145" i="1" s="1"/>
  <c r="A126" i="1"/>
  <c r="A147" i="1" s="1"/>
  <c r="A128" i="1"/>
  <c r="A149" i="1" s="1"/>
  <c r="A123" i="1"/>
  <c r="A144" i="1" s="1"/>
  <c r="A127" i="1"/>
  <c r="A148" i="1" s="1"/>
  <c r="A106" i="1"/>
  <c r="A125" i="1"/>
  <c r="A146" i="1" s="1"/>
  <c r="S123" i="1"/>
  <c r="P123" i="1"/>
  <c r="T123" i="1"/>
  <c r="Q123" i="1"/>
  <c r="O123" i="1"/>
  <c r="N123" i="1"/>
  <c r="R123" i="1"/>
  <c r="B123" i="1"/>
  <c r="E123" i="1"/>
  <c r="H123" i="1"/>
  <c r="D123" i="1"/>
  <c r="F123" i="1"/>
  <c r="G123" i="1"/>
  <c r="C123" i="1"/>
  <c r="S127" i="1"/>
  <c r="P127" i="1"/>
  <c r="T127" i="1"/>
  <c r="O127" i="1"/>
  <c r="Q127" i="1"/>
  <c r="N127" i="1"/>
  <c r="R127" i="1"/>
  <c r="B127" i="1"/>
  <c r="H127" i="1"/>
  <c r="D127" i="1"/>
  <c r="F127" i="1"/>
  <c r="E127" i="1"/>
  <c r="G127" i="1"/>
  <c r="C127" i="1"/>
  <c r="Q124" i="1"/>
  <c r="P124" i="1"/>
  <c r="N124" i="1"/>
  <c r="R124" i="1"/>
  <c r="T124" i="1"/>
  <c r="O124" i="1"/>
  <c r="S124" i="1"/>
  <c r="B124" i="1"/>
  <c r="D124" i="1"/>
  <c r="F124" i="1"/>
  <c r="H124" i="1"/>
  <c r="G124" i="1"/>
  <c r="C124" i="1"/>
  <c r="E124" i="1"/>
  <c r="N125" i="1"/>
  <c r="R125" i="1"/>
  <c r="Q125" i="1"/>
  <c r="O125" i="1"/>
  <c r="S125" i="1"/>
  <c r="P125" i="1"/>
  <c r="T125" i="1"/>
  <c r="B125" i="1"/>
  <c r="F125" i="1"/>
  <c r="E125" i="1"/>
  <c r="H125" i="1"/>
  <c r="D125" i="1"/>
  <c r="G125" i="1"/>
  <c r="C125" i="1"/>
  <c r="Q128" i="1"/>
  <c r="P128" i="1"/>
  <c r="N128" i="1"/>
  <c r="R128" i="1"/>
  <c r="T128" i="1"/>
  <c r="O128" i="1"/>
  <c r="S128" i="1"/>
  <c r="B128" i="1"/>
  <c r="D128" i="1"/>
  <c r="C128" i="1"/>
  <c r="F128" i="1"/>
  <c r="H128" i="1"/>
  <c r="G128" i="1"/>
  <c r="E128" i="1"/>
  <c r="N126" i="1"/>
  <c r="O126" i="1"/>
  <c r="S126" i="1"/>
  <c r="P126" i="1"/>
  <c r="T126" i="1"/>
  <c r="R126" i="1"/>
  <c r="Q126" i="1"/>
  <c r="B126" i="1"/>
  <c r="H126" i="1"/>
  <c r="G126" i="1"/>
  <c r="F126" i="1"/>
  <c r="D126" i="1"/>
  <c r="C126" i="1"/>
  <c r="E126" i="1"/>
  <c r="A169" i="1" l="1"/>
  <c r="A171" i="1"/>
  <c r="A168" i="1"/>
  <c r="A167" i="1"/>
  <c r="A170" i="1"/>
  <c r="A166" i="1"/>
  <c r="S120" i="1"/>
  <c r="N120" i="1"/>
  <c r="B201" i="1" s="1"/>
  <c r="P120" i="1"/>
  <c r="D201" i="1" s="1"/>
  <c r="T120" i="1"/>
  <c r="H201" i="1" s="1"/>
  <c r="Q120" i="1"/>
  <c r="E201" i="1" s="1"/>
  <c r="Q98" i="1"/>
  <c r="R120" i="1"/>
  <c r="F201" i="1" s="1"/>
  <c r="E120" i="1"/>
  <c r="E199" i="1" s="1"/>
  <c r="D120" i="1"/>
  <c r="D199" i="1" s="1"/>
  <c r="C120" i="1"/>
  <c r="C199" i="1" s="1"/>
  <c r="H120" i="1"/>
  <c r="H199" i="1" s="1"/>
  <c r="F120" i="1"/>
  <c r="F199" i="1" s="1"/>
  <c r="G120" i="1"/>
  <c r="G199" i="1" s="1"/>
  <c r="B120" i="1"/>
  <c r="B199" i="1" s="1"/>
  <c r="N98" i="1"/>
  <c r="T98" i="1"/>
  <c r="O98" i="1"/>
  <c r="R98" i="1"/>
  <c r="H190" i="1"/>
  <c r="E185" i="1"/>
  <c r="E200" i="1" s="1"/>
  <c r="H185" i="1"/>
  <c r="H200" i="1" s="1"/>
  <c r="G190" i="1"/>
  <c r="B185" i="1"/>
  <c r="B200" i="1" s="1"/>
  <c r="A67" i="13"/>
  <c r="A108" i="13" s="1"/>
  <c r="I64" i="13"/>
  <c r="I105" i="13" s="1"/>
  <c r="A66" i="13"/>
  <c r="A107" i="13" s="1"/>
  <c r="I66" i="13"/>
  <c r="I107" i="13" s="1"/>
  <c r="I67" i="13"/>
  <c r="I108" i="13" s="1"/>
  <c r="A65" i="13"/>
  <c r="A106" i="13" s="1"/>
  <c r="I65" i="13"/>
  <c r="I106" i="13" s="1"/>
  <c r="A64" i="13"/>
  <c r="A105" i="13" s="1"/>
  <c r="E59" i="13"/>
  <c r="B59" i="13"/>
  <c r="D59" i="13"/>
  <c r="G59" i="13"/>
  <c r="G119" i="13" s="1"/>
  <c r="C59" i="13"/>
  <c r="C119" i="13" s="1"/>
  <c r="F59" i="13"/>
  <c r="E119" i="13"/>
  <c r="D119" i="13"/>
  <c r="O100" i="13"/>
  <c r="G122" i="13" s="1"/>
  <c r="O73" i="13"/>
  <c r="G130" i="13" s="1"/>
  <c r="F73" i="13"/>
  <c r="F128" i="13" s="1"/>
  <c r="B100" i="13"/>
  <c r="B120" i="13" s="1"/>
  <c r="D114" i="13"/>
  <c r="D129" i="13" s="1"/>
  <c r="M114" i="13"/>
  <c r="E131" i="13" s="1"/>
  <c r="L114" i="13"/>
  <c r="D131" i="13" s="1"/>
  <c r="K73" i="13"/>
  <c r="C130" i="13" s="1"/>
  <c r="C114" i="13"/>
  <c r="C129" i="13" s="1"/>
  <c r="F119" i="13"/>
  <c r="F114" i="13"/>
  <c r="F129" i="13" s="1"/>
  <c r="E100" i="13"/>
  <c r="E120" i="13" s="1"/>
  <c r="L100" i="13"/>
  <c r="D122" i="13" s="1"/>
  <c r="G114" i="13"/>
  <c r="G129" i="13" s="1"/>
  <c r="E114" i="13"/>
  <c r="E129" i="13" s="1"/>
  <c r="B73" i="13"/>
  <c r="N100" i="13"/>
  <c r="F122" i="13" s="1"/>
  <c r="J100" i="13"/>
  <c r="B122" i="13" s="1"/>
  <c r="C100" i="13"/>
  <c r="C120" i="13" s="1"/>
  <c r="M59" i="13"/>
  <c r="E121" i="13" s="1"/>
  <c r="L59" i="13"/>
  <c r="D121" i="13" s="1"/>
  <c r="O114" i="13"/>
  <c r="G131" i="13" s="1"/>
  <c r="N59" i="13"/>
  <c r="F121" i="13" s="1"/>
  <c r="J73" i="13"/>
  <c r="B130" i="13" s="1"/>
  <c r="O59" i="13"/>
  <c r="G121" i="13" s="1"/>
  <c r="N114" i="13"/>
  <c r="F131" i="13" s="1"/>
  <c r="G73" i="13"/>
  <c r="G128" i="13" s="1"/>
  <c r="E73" i="13"/>
  <c r="E128" i="13" s="1"/>
  <c r="M100" i="13"/>
  <c r="E122" i="13" s="1"/>
  <c r="F100" i="13"/>
  <c r="F120" i="13" s="1"/>
  <c r="K114" i="13"/>
  <c r="C131" i="13" s="1"/>
  <c r="J59" i="13"/>
  <c r="B121" i="13" s="1"/>
  <c r="D73" i="13"/>
  <c r="D128" i="13" s="1"/>
  <c r="C73" i="13"/>
  <c r="C128" i="13" s="1"/>
  <c r="B114" i="13"/>
  <c r="B129" i="13" s="1"/>
  <c r="D100" i="13"/>
  <c r="D120" i="13" s="1"/>
  <c r="K100" i="13"/>
  <c r="C122" i="13" s="1"/>
  <c r="G100" i="13"/>
  <c r="G120" i="13" s="1"/>
  <c r="M73" i="13"/>
  <c r="E130" i="13" s="1"/>
  <c r="L73" i="13"/>
  <c r="D130" i="13" s="1"/>
  <c r="K59" i="13"/>
  <c r="C121" i="13" s="1"/>
  <c r="N73" i="13"/>
  <c r="F130" i="13" s="1"/>
  <c r="J114" i="13"/>
  <c r="B131" i="13" s="1"/>
  <c r="G185" i="1"/>
  <c r="G200" i="1" s="1"/>
  <c r="Q185" i="1"/>
  <c r="E202" i="1" s="1"/>
  <c r="F185" i="1"/>
  <c r="F200" i="1" s="1"/>
  <c r="P185" i="1"/>
  <c r="D202" i="1" s="1"/>
  <c r="R185" i="1"/>
  <c r="F202" i="1" s="1"/>
  <c r="C185" i="1"/>
  <c r="C200" i="1" s="1"/>
  <c r="D185" i="1"/>
  <c r="D200" i="1" s="1"/>
  <c r="S185" i="1"/>
  <c r="G202" i="1" s="1"/>
  <c r="T185" i="1"/>
  <c r="H202" i="1" s="1"/>
  <c r="O185" i="1"/>
  <c r="C202" i="1" s="1"/>
  <c r="N185" i="1"/>
  <c r="B202" i="1" s="1"/>
  <c r="P163" i="1"/>
  <c r="G201" i="1"/>
  <c r="C201" i="1"/>
  <c r="E190" i="1"/>
  <c r="F190" i="1"/>
  <c r="C190" i="1"/>
  <c r="D190" i="1"/>
  <c r="H163" i="1" l="1"/>
  <c r="G163" i="1"/>
  <c r="G191" i="1" s="1"/>
  <c r="S163" i="1"/>
  <c r="G193" i="1" s="1"/>
  <c r="B163" i="1"/>
  <c r="E163" i="1"/>
  <c r="E191" i="1" s="1"/>
  <c r="C163" i="1"/>
  <c r="C191" i="1" s="1"/>
  <c r="N163" i="1"/>
  <c r="F163" i="1"/>
  <c r="F191" i="1" s="1"/>
  <c r="O163" i="1"/>
  <c r="C193" i="1" s="1"/>
  <c r="T163" i="1"/>
  <c r="H193" i="1" s="1"/>
  <c r="D163" i="1"/>
  <c r="D191" i="1" s="1"/>
  <c r="R163" i="1"/>
  <c r="F193" i="1" s="1"/>
  <c r="Q163" i="1"/>
  <c r="E193" i="1" s="1"/>
  <c r="H191" i="1"/>
  <c r="D193" i="1"/>
  <c r="C192" i="1"/>
  <c r="E192" i="1"/>
  <c r="H192" i="1"/>
  <c r="D192" i="1"/>
  <c r="F192" i="1"/>
  <c r="G192" i="1"/>
</calcChain>
</file>

<file path=xl/sharedStrings.xml><?xml version="1.0" encoding="utf-8"?>
<sst xmlns="http://schemas.openxmlformats.org/spreadsheetml/2006/main" count="180" uniqueCount="61">
  <si>
    <t>S3 (T30)</t>
  </si>
  <si>
    <t>S4 (T50)</t>
  </si>
  <si>
    <t>S7 (P30)</t>
  </si>
  <si>
    <t>S9 (Nc)</t>
  </si>
  <si>
    <t>S11 (Ps30)</t>
  </si>
  <si>
    <t>S12 (Phi)</t>
  </si>
  <si>
    <t>S14 (NRc)</t>
  </si>
  <si>
    <t>S15 (BPR)</t>
  </si>
  <si>
    <t>S20 (W31)</t>
  </si>
  <si>
    <t>ProcssNoise</t>
  </si>
  <si>
    <t>Linear forecast</t>
  </si>
  <si>
    <t>Dataset</t>
  </si>
  <si>
    <t>MAPE</t>
  </si>
  <si>
    <t>Linear forecast updated</t>
  </si>
  <si>
    <t>Forecast exp smoothing</t>
  </si>
  <si>
    <t>MAPEs</t>
  </si>
  <si>
    <t>Linear errors</t>
  </si>
  <si>
    <t>Linear errors upd</t>
  </si>
  <si>
    <t>Exp Sm errors</t>
  </si>
  <si>
    <t>Exp Sm errors upd</t>
  </si>
  <si>
    <t>RSME</t>
  </si>
  <si>
    <t>Errors MAPE</t>
  </si>
  <si>
    <t>Errors RSME</t>
  </si>
  <si>
    <t>Errors MAPE upd</t>
  </si>
  <si>
    <t>RSMEs</t>
  </si>
  <si>
    <t>LSTM from paper</t>
  </si>
  <si>
    <t>Symmetry</t>
  </si>
  <si>
    <t>Aggregate vector magnitude</t>
  </si>
  <si>
    <t>Time</t>
  </si>
  <si>
    <t>Observed</t>
  </si>
  <si>
    <t>Predicted</t>
  </si>
  <si>
    <t>Diff.</t>
  </si>
  <si>
    <t>% Diff.</t>
  </si>
  <si>
    <t>Quantity</t>
  </si>
  <si>
    <t>Schedule</t>
  </si>
  <si>
    <t>Engineering</t>
  </si>
  <si>
    <t>Estimating</t>
  </si>
  <si>
    <t>Other</t>
  </si>
  <si>
    <t>Support</t>
  </si>
  <si>
    <t>ShapeArea</t>
  </si>
  <si>
    <t>RefArea</t>
  </si>
  <si>
    <t>ActCumltveVar</t>
  </si>
  <si>
    <t>RefCumltveVar</t>
  </si>
  <si>
    <t>Symmetry (%)</t>
  </si>
  <si>
    <t>Linear</t>
  </si>
  <si>
    <t>Linear upd</t>
  </si>
  <si>
    <t>Time cycle</t>
  </si>
  <si>
    <t>Exp smoothing</t>
  </si>
  <si>
    <t>Exp smoothing upd</t>
  </si>
  <si>
    <t>LSTM (from paper)</t>
  </si>
  <si>
    <t>Checked - same as linear</t>
  </si>
  <si>
    <t>Symmetry % diffs</t>
  </si>
  <si>
    <t>UPLD LSTM</t>
  </si>
  <si>
    <t>Linear reg.</t>
  </si>
  <si>
    <t>Linear reg. upd</t>
  </si>
  <si>
    <t>Exp smoothing updated</t>
  </si>
  <si>
    <t>Errors RSME upd</t>
  </si>
  <si>
    <t>["adam"; "sgdm"; "sgdm"], drop [0.5; 0.8993; 0.8899]</t>
  </si>
  <si>
    <t>["sgdm"; "rmsprop"; "rmsprop"], drop [0.5; 0.7; 0.7]</t>
  </si>
  <si>
    <t>["adam"; "sgdm"; "sgdm"], drop [0.5; 0.7; 0.7]</t>
  </si>
  <si>
    <t>UPLD LSTM Sym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</si>
</sst>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2" fontId="0" fillId="0" borderId="0" xfId="0" applyNumberFormat="1"/>
    <xf numFmtId="9" fontId="2" fillId="0" borderId="0" xfId="1" applyFont="1"/>
    <xf numFmtId="9" fontId="0" fillId="0" borderId="0" xfId="1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9" fontId="2" fillId="4" borderId="0" xfId="1" applyFont="1" applyFill="1"/>
    <xf numFmtId="0" fontId="0" fillId="5" borderId="0" xfId="0" applyFill="1"/>
    <xf numFmtId="0" fontId="2" fillId="5" borderId="0" xfId="0" applyFont="1" applyFill="1"/>
    <xf numFmtId="9" fontId="0" fillId="4" borderId="0" xfId="1" applyFont="1" applyFill="1"/>
    <xf numFmtId="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0" fillId="3" borderId="0" xfId="0" applyNumberFormat="1" applyFill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right" vertical="center" wrapText="1"/>
    </xf>
    <xf numFmtId="0" fontId="2" fillId="6" borderId="0" xfId="0" applyFont="1" applyFill="1"/>
    <xf numFmtId="0" fontId="0" fillId="6" borderId="0" xfId="0" applyFill="1"/>
    <xf numFmtId="2" fontId="0" fillId="4" borderId="0" xfId="0" applyNumberFormat="1" applyFill="1"/>
    <xf numFmtId="2" fontId="2" fillId="0" borderId="0" xfId="1" applyNumberFormat="1" applyFont="1"/>
    <xf numFmtId="2" fontId="2" fillId="5" borderId="0" xfId="0" applyNumberFormat="1" applyFont="1" applyFill="1"/>
    <xf numFmtId="2" fontId="0" fillId="5" borderId="0" xfId="0" applyNumberFormat="1" applyFill="1"/>
    <xf numFmtId="2" fontId="2" fillId="5" borderId="0" xfId="1" applyNumberFormat="1" applyFont="1" applyFill="1"/>
    <xf numFmtId="2" fontId="2" fillId="3" borderId="0" xfId="0" applyNumberFormat="1" applyFont="1" applyFill="1"/>
    <xf numFmtId="2" fontId="0" fillId="3" borderId="0" xfId="0" applyNumberFormat="1" applyFill="1"/>
    <xf numFmtId="2" fontId="2" fillId="4" borderId="0" xfId="0" applyNumberFormat="1" applyFont="1" applyFill="1"/>
    <xf numFmtId="2" fontId="2" fillId="0" borderId="0" xfId="0" applyNumberFormat="1" applyFont="1"/>
    <xf numFmtId="1" fontId="0" fillId="0" borderId="0" xfId="0" applyNumberFormat="1"/>
    <xf numFmtId="1" fontId="0" fillId="3" borderId="0" xfId="0" applyNumberFormat="1" applyFill="1"/>
    <xf numFmtId="1" fontId="2" fillId="3" borderId="0" xfId="0" applyNumberFormat="1" applyFont="1" applyFill="1"/>
    <xf numFmtId="1" fontId="0" fillId="4" borderId="0" xfId="0" applyNumberFormat="1" applyFill="1"/>
    <xf numFmtId="1" fontId="2" fillId="4" borderId="0" xfId="0" applyNumberFormat="1" applyFont="1" applyFill="1"/>
    <xf numFmtId="1" fontId="0" fillId="5" borderId="0" xfId="0" applyNumberFormat="1" applyFill="1"/>
    <xf numFmtId="1" fontId="2" fillId="5" borderId="0" xfId="0" applyNumberFormat="1" applyFont="1" applyFill="1"/>
    <xf numFmtId="1" fontId="2" fillId="0" borderId="0" xfId="0" applyNumberFormat="1" applyFont="1"/>
    <xf numFmtId="2" fontId="0" fillId="5" borderId="0" xfId="1" applyNumberFormat="1" applyFont="1" applyFill="1"/>
    <xf numFmtId="9" fontId="2" fillId="4" borderId="7" xfId="1" applyFont="1" applyFill="1" applyBorder="1"/>
    <xf numFmtId="0" fontId="2" fillId="5" borderId="7" xfId="0" applyFont="1" applyFill="1" applyBorder="1"/>
    <xf numFmtId="2" fontId="2" fillId="5" borderId="7" xfId="1" applyNumberFormat="1" applyFont="1" applyFill="1" applyBorder="1"/>
    <xf numFmtId="1" fontId="2" fillId="5" borderId="7" xfId="0" applyNumberFormat="1" applyFont="1" applyFill="1" applyBorder="1"/>
    <xf numFmtId="0" fontId="0" fillId="0" borderId="0" xfId="0" applyFill="1"/>
    <xf numFmtId="0" fontId="2" fillId="0" borderId="0" xfId="0" applyFont="1" applyFill="1"/>
    <xf numFmtId="0" fontId="5" fillId="0" borderId="0" xfId="0" applyFont="1"/>
    <xf numFmtId="0" fontId="0" fillId="7" borderId="0" xfId="0" applyFill="1"/>
    <xf numFmtId="0" fontId="2" fillId="7" borderId="0" xfId="0" applyFont="1" applyFill="1"/>
    <xf numFmtId="1" fontId="0" fillId="7" borderId="0" xfId="0" applyNumberFormat="1" applyFill="1"/>
    <xf numFmtId="9" fontId="0" fillId="7" borderId="0" xfId="1" applyFont="1" applyFill="1"/>
    <xf numFmtId="0" fontId="6" fillId="8" borderId="0" xfId="0" applyFont="1" applyFill="1"/>
    <xf numFmtId="0" fontId="7" fillId="8" borderId="0" xfId="0" applyFont="1" applyFill="1"/>
    <xf numFmtId="0" fontId="6" fillId="8" borderId="0" xfId="0" applyFont="1" applyFill="1" applyAlignment="1"/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SAR'!$B$4</c:f>
              <c:strCache>
                <c:ptCount val="1"/>
                <c:pt idx="0">
                  <c:v>Quantity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SAR'!$B$5:$B$20</c:f>
              <c:numCache>
                <c:formatCode>General</c:formatCode>
                <c:ptCount val="16"/>
                <c:pt idx="0">
                  <c:v>17128</c:v>
                </c:pt>
                <c:pt idx="1">
                  <c:v>9607</c:v>
                </c:pt>
                <c:pt idx="2">
                  <c:v>14007</c:v>
                </c:pt>
                <c:pt idx="3">
                  <c:v>11356</c:v>
                </c:pt>
                <c:pt idx="4">
                  <c:v>5683</c:v>
                </c:pt>
                <c:pt idx="5">
                  <c:v>8300</c:v>
                </c:pt>
                <c:pt idx="6">
                  <c:v>3837</c:v>
                </c:pt>
                <c:pt idx="7">
                  <c:v>14241</c:v>
                </c:pt>
                <c:pt idx="8">
                  <c:v>19367</c:v>
                </c:pt>
                <c:pt idx="9">
                  <c:v>14548</c:v>
                </c:pt>
                <c:pt idx="10">
                  <c:v>17028</c:v>
                </c:pt>
                <c:pt idx="11">
                  <c:v>23010</c:v>
                </c:pt>
                <c:pt idx="12">
                  <c:v>20600</c:v>
                </c:pt>
                <c:pt idx="13">
                  <c:v>20555</c:v>
                </c:pt>
                <c:pt idx="14">
                  <c:v>20555</c:v>
                </c:pt>
                <c:pt idx="15">
                  <c:v>5447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8A-42F9-BD0A-03FBC2EB5080}"/>
            </c:ext>
          </c:extLst>
        </c:ser>
        <c:ser>
          <c:idx val="1"/>
          <c:order val="1"/>
          <c:tx>
            <c:strRef>
              <c:f>'Data SAR'!$C$4</c:f>
              <c:strCache>
                <c:ptCount val="1"/>
                <c:pt idx="0">
                  <c:v>Schedule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SAR'!$C$5:$C$20</c:f>
              <c:numCache>
                <c:formatCode>General</c:formatCode>
                <c:ptCount val="16"/>
                <c:pt idx="0">
                  <c:v>1974</c:v>
                </c:pt>
                <c:pt idx="1">
                  <c:v>1596</c:v>
                </c:pt>
                <c:pt idx="2">
                  <c:v>1199</c:v>
                </c:pt>
                <c:pt idx="3">
                  <c:v>1042</c:v>
                </c:pt>
                <c:pt idx="4">
                  <c:v>1265</c:v>
                </c:pt>
                <c:pt idx="5">
                  <c:v>1420</c:v>
                </c:pt>
                <c:pt idx="6">
                  <c:v>1698</c:v>
                </c:pt>
                <c:pt idx="7">
                  <c:v>5134</c:v>
                </c:pt>
                <c:pt idx="8">
                  <c:v>3694</c:v>
                </c:pt>
                <c:pt idx="9">
                  <c:v>5096</c:v>
                </c:pt>
                <c:pt idx="10">
                  <c:v>5532</c:v>
                </c:pt>
                <c:pt idx="11">
                  <c:v>5040</c:v>
                </c:pt>
                <c:pt idx="12">
                  <c:v>5933</c:v>
                </c:pt>
                <c:pt idx="13">
                  <c:v>6801</c:v>
                </c:pt>
                <c:pt idx="14">
                  <c:v>6813</c:v>
                </c:pt>
                <c:pt idx="15">
                  <c:v>6149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8A-42F9-BD0A-03FBC2EB5080}"/>
            </c:ext>
          </c:extLst>
        </c:ser>
        <c:ser>
          <c:idx val="2"/>
          <c:order val="2"/>
          <c:tx>
            <c:strRef>
              <c:f>'Data SAR'!$D$4</c:f>
              <c:strCache>
                <c:ptCount val="1"/>
                <c:pt idx="0">
                  <c:v>Engineering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SAR'!$D$5:$D$20</c:f>
              <c:numCache>
                <c:formatCode>General</c:formatCode>
                <c:ptCount val="16"/>
                <c:pt idx="0">
                  <c:v>6735</c:v>
                </c:pt>
                <c:pt idx="1">
                  <c:v>7423</c:v>
                </c:pt>
                <c:pt idx="2">
                  <c:v>9881</c:v>
                </c:pt>
                <c:pt idx="3">
                  <c:v>6683</c:v>
                </c:pt>
                <c:pt idx="4">
                  <c:v>4283</c:v>
                </c:pt>
                <c:pt idx="5">
                  <c:v>3249</c:v>
                </c:pt>
                <c:pt idx="6">
                  <c:v>3819</c:v>
                </c:pt>
                <c:pt idx="7">
                  <c:v>4289</c:v>
                </c:pt>
                <c:pt idx="8">
                  <c:v>2885</c:v>
                </c:pt>
                <c:pt idx="9">
                  <c:v>534</c:v>
                </c:pt>
                <c:pt idx="10">
                  <c:v>998</c:v>
                </c:pt>
                <c:pt idx="11">
                  <c:v>360</c:v>
                </c:pt>
                <c:pt idx="12">
                  <c:v>180</c:v>
                </c:pt>
                <c:pt idx="13">
                  <c:v>1031</c:v>
                </c:pt>
                <c:pt idx="14">
                  <c:v>1031</c:v>
                </c:pt>
                <c:pt idx="15">
                  <c:v>3425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18A-42F9-BD0A-03FBC2EB5080}"/>
            </c:ext>
          </c:extLst>
        </c:ser>
        <c:ser>
          <c:idx val="3"/>
          <c:order val="3"/>
          <c:tx>
            <c:strRef>
              <c:f>'Data SAR'!$E$4</c:f>
              <c:strCache>
                <c:ptCount val="1"/>
                <c:pt idx="0">
                  <c:v>Estimating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SAR'!$E$5:$E$20</c:f>
              <c:numCache>
                <c:formatCode>General</c:formatCode>
                <c:ptCount val="16"/>
                <c:pt idx="0">
                  <c:v>3094</c:v>
                </c:pt>
                <c:pt idx="1">
                  <c:v>2821</c:v>
                </c:pt>
                <c:pt idx="2">
                  <c:v>964</c:v>
                </c:pt>
                <c:pt idx="3">
                  <c:v>3351</c:v>
                </c:pt>
                <c:pt idx="4">
                  <c:v>8046</c:v>
                </c:pt>
                <c:pt idx="5">
                  <c:v>9658</c:v>
                </c:pt>
                <c:pt idx="6">
                  <c:v>14971</c:v>
                </c:pt>
                <c:pt idx="7">
                  <c:v>9699</c:v>
                </c:pt>
                <c:pt idx="8">
                  <c:v>8980</c:v>
                </c:pt>
                <c:pt idx="9">
                  <c:v>18480</c:v>
                </c:pt>
                <c:pt idx="10">
                  <c:v>19885</c:v>
                </c:pt>
                <c:pt idx="11">
                  <c:v>17748</c:v>
                </c:pt>
                <c:pt idx="12">
                  <c:v>20324</c:v>
                </c:pt>
                <c:pt idx="13">
                  <c:v>21261</c:v>
                </c:pt>
                <c:pt idx="14">
                  <c:v>21267</c:v>
                </c:pt>
                <c:pt idx="15">
                  <c:v>31067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18A-42F9-BD0A-03FBC2EB5080}"/>
            </c:ext>
          </c:extLst>
        </c:ser>
        <c:ser>
          <c:idx val="4"/>
          <c:order val="4"/>
          <c:tx>
            <c:strRef>
              <c:f>'Data SAR'!$F$4</c:f>
              <c:strCache>
                <c:ptCount val="1"/>
                <c:pt idx="0">
                  <c:v>Other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SAR'!$F$5:$F$20</c:f>
              <c:numCache>
                <c:formatCode>General</c:formatCode>
                <c:ptCount val="16"/>
                <c:pt idx="0">
                  <c:v>772</c:v>
                </c:pt>
                <c:pt idx="1">
                  <c:v>8197</c:v>
                </c:pt>
                <c:pt idx="2">
                  <c:v>7920</c:v>
                </c:pt>
                <c:pt idx="3">
                  <c:v>5991</c:v>
                </c:pt>
                <c:pt idx="4">
                  <c:v>5865</c:v>
                </c:pt>
                <c:pt idx="5">
                  <c:v>7574</c:v>
                </c:pt>
                <c:pt idx="6">
                  <c:v>28</c:v>
                </c:pt>
                <c:pt idx="7">
                  <c:v>219</c:v>
                </c:pt>
                <c:pt idx="8">
                  <c:v>231</c:v>
                </c:pt>
                <c:pt idx="9">
                  <c:v>342</c:v>
                </c:pt>
                <c:pt idx="10">
                  <c:v>342</c:v>
                </c:pt>
                <c:pt idx="11">
                  <c:v>342</c:v>
                </c:pt>
                <c:pt idx="12">
                  <c:v>342</c:v>
                </c:pt>
                <c:pt idx="13">
                  <c:v>342</c:v>
                </c:pt>
                <c:pt idx="14">
                  <c:v>349</c:v>
                </c:pt>
                <c:pt idx="15">
                  <c:v>430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18A-42F9-BD0A-03FBC2EB5080}"/>
            </c:ext>
          </c:extLst>
        </c:ser>
        <c:ser>
          <c:idx val="5"/>
          <c:order val="5"/>
          <c:tx>
            <c:strRef>
              <c:f>'Data SAR'!$G$4</c:f>
              <c:strCache>
                <c:ptCount val="1"/>
                <c:pt idx="0">
                  <c:v>Support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SAR'!$G$5:$G$20</c:f>
              <c:numCache>
                <c:formatCode>General</c:formatCode>
                <c:ptCount val="16"/>
                <c:pt idx="0">
                  <c:v>5231</c:v>
                </c:pt>
                <c:pt idx="1">
                  <c:v>7921</c:v>
                </c:pt>
                <c:pt idx="2">
                  <c:v>7581</c:v>
                </c:pt>
                <c:pt idx="3">
                  <c:v>8970</c:v>
                </c:pt>
                <c:pt idx="4">
                  <c:v>10654</c:v>
                </c:pt>
                <c:pt idx="5">
                  <c:v>8851</c:v>
                </c:pt>
                <c:pt idx="6">
                  <c:v>5321</c:v>
                </c:pt>
                <c:pt idx="7">
                  <c:v>3719</c:v>
                </c:pt>
                <c:pt idx="8">
                  <c:v>2832</c:v>
                </c:pt>
                <c:pt idx="9">
                  <c:v>1860</c:v>
                </c:pt>
                <c:pt idx="10">
                  <c:v>841</c:v>
                </c:pt>
                <c:pt idx="11">
                  <c:v>442</c:v>
                </c:pt>
                <c:pt idx="12">
                  <c:v>721</c:v>
                </c:pt>
                <c:pt idx="13">
                  <c:v>988</c:v>
                </c:pt>
                <c:pt idx="14">
                  <c:v>986</c:v>
                </c:pt>
                <c:pt idx="15">
                  <c:v>6005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18A-42F9-BD0A-03FBC2EB5080}"/>
            </c:ext>
          </c:extLst>
        </c:ser>
        <c:ser>
          <c:idx val="6"/>
          <c:order val="6"/>
          <c:tx>
            <c:strRef>
              <c:f>'Data SAR'!#REF!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18A-42F9-BD0A-03FBC2EB5080}"/>
            </c:ext>
          </c:extLst>
        </c:ser>
        <c:ser>
          <c:idx val="7"/>
          <c:order val="7"/>
          <c:tx>
            <c:strRef>
              <c:f>'Data SAR'!#REF!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18A-42F9-BD0A-03FBC2EB5080}"/>
            </c:ext>
          </c:extLst>
        </c:ser>
        <c:ser>
          <c:idx val="8"/>
          <c:order val="8"/>
          <c:tx>
            <c:strRef>
              <c:f>'Data SAR'!#REF!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8A-42F9-BD0A-03FBC2EB5080}"/>
            </c:ext>
          </c:extLst>
        </c:ser>
        <c:ser>
          <c:idx val="9"/>
          <c:order val="9"/>
          <c:tx>
            <c:strRef>
              <c:f>'Data SAR'!#REF!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'Data SAR'!$A$5:$A$20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SAR'!#REF!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18A-42F9-BD0A-03FBC2EB5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991616"/>
        <c:axId val="1470990784"/>
      </c:scatterChart>
      <c:valAx>
        <c:axId val="147099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90784"/>
        <c:crosses val="autoZero"/>
        <c:crossBetween val="midCat"/>
      </c:valAx>
      <c:valAx>
        <c:axId val="14709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9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C-MAPSS fullGoodData'!$A$199</c:f>
              <c:strCache>
                <c:ptCount val="1"/>
                <c:pt idx="0">
                  <c:v>Linear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C-MAPSS fullGoodData'!$B$198:$K$198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fullGoodData'!$B$199:$K$199</c:f>
              <c:numCache>
                <c:formatCode>0.00</c:formatCode>
                <c:ptCount val="10"/>
                <c:pt idx="0">
                  <c:v>2.5206826334523067E-2</c:v>
                </c:pt>
                <c:pt idx="1">
                  <c:v>4.4443899399444424E-2</c:v>
                </c:pt>
                <c:pt idx="2">
                  <c:v>4.8123111517534775E-2</c:v>
                </c:pt>
                <c:pt idx="3">
                  <c:v>4.0745517692359984E-2</c:v>
                </c:pt>
                <c:pt idx="4">
                  <c:v>5.5285459239821214E-2</c:v>
                </c:pt>
                <c:pt idx="5">
                  <c:v>4.255486245128396E-2</c:v>
                </c:pt>
                <c:pt idx="6">
                  <c:v>3.9227423535244478E-2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F-4D33-9D17-E8316A683ADE}"/>
            </c:ext>
          </c:extLst>
        </c:ser>
        <c:ser>
          <c:idx val="1"/>
          <c:order val="1"/>
          <c:tx>
            <c:strRef>
              <c:f>'Data C-MAPSS fullGoodData'!$A$200</c:f>
              <c:strCache>
                <c:ptCount val="1"/>
                <c:pt idx="0">
                  <c:v>Linear upd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C-MAPSS fullGoodData'!$B$198:$K$198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fullGoodData'!$B$200:$K$200</c:f>
              <c:numCache>
                <c:formatCode>0.00</c:formatCode>
                <c:ptCount val="10"/>
                <c:pt idx="0">
                  <c:v>3.8273197000291505E-2</c:v>
                </c:pt>
                <c:pt idx="1">
                  <c:v>3.2869849778378889E-2</c:v>
                </c:pt>
                <c:pt idx="2">
                  <c:v>5.9324503755780196E-2</c:v>
                </c:pt>
                <c:pt idx="3">
                  <c:v>4.9647146914504316E-2</c:v>
                </c:pt>
                <c:pt idx="4">
                  <c:v>6.5691616863061533E-2</c:v>
                </c:pt>
                <c:pt idx="5">
                  <c:v>3.8816238943224272E-2</c:v>
                </c:pt>
                <c:pt idx="6">
                  <c:v>2.7040934408197569E-2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F-4D33-9D17-E8316A683ADE}"/>
            </c:ext>
          </c:extLst>
        </c:ser>
        <c:ser>
          <c:idx val="2"/>
          <c:order val="2"/>
          <c:tx>
            <c:strRef>
              <c:f>'Data C-MAPSS fullGoodData'!$A$201</c:f>
              <c:strCache>
                <c:ptCount val="1"/>
                <c:pt idx="0">
                  <c:v>Exp smoothing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C-MAPSS fullGoodData'!$B$198:$K$198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fullGoodData'!$B$201:$K$201</c:f>
              <c:numCache>
                <c:formatCode>0.00</c:formatCode>
                <c:ptCount val="10"/>
                <c:pt idx="0">
                  <c:v>2.3664031203449305E-2</c:v>
                </c:pt>
                <c:pt idx="1">
                  <c:v>4.7025356725968435E-2</c:v>
                </c:pt>
                <c:pt idx="2">
                  <c:v>6.0561502912780243E-2</c:v>
                </c:pt>
                <c:pt idx="3">
                  <c:v>7.4540177594241544E-2</c:v>
                </c:pt>
                <c:pt idx="4">
                  <c:v>5.6785025377585743E-2</c:v>
                </c:pt>
                <c:pt idx="5">
                  <c:v>4.2689754338069028E-2</c:v>
                </c:pt>
                <c:pt idx="6">
                  <c:v>3.9029011618736974E-2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F-4D33-9D17-E8316A683ADE}"/>
            </c:ext>
          </c:extLst>
        </c:ser>
        <c:ser>
          <c:idx val="3"/>
          <c:order val="3"/>
          <c:tx>
            <c:strRef>
              <c:f>'Data C-MAPSS fullGoodData'!$A$202</c:f>
              <c:strCache>
                <c:ptCount val="1"/>
                <c:pt idx="0">
                  <c:v>Exp smoothing upd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C-MAPSS fullGoodData'!$B$198:$K$198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fullGoodData'!$B$202:$K$202</c:f>
              <c:numCache>
                <c:formatCode>0.00</c:formatCode>
                <c:ptCount val="10"/>
                <c:pt idx="0">
                  <c:v>3.8273197000291505E-2</c:v>
                </c:pt>
                <c:pt idx="1">
                  <c:v>3.2869849778378889E-2</c:v>
                </c:pt>
                <c:pt idx="2">
                  <c:v>5.9324503755780196E-2</c:v>
                </c:pt>
                <c:pt idx="3">
                  <c:v>4.9647146914504316E-2</c:v>
                </c:pt>
                <c:pt idx="4">
                  <c:v>6.5691616863061533E-2</c:v>
                </c:pt>
                <c:pt idx="5">
                  <c:v>3.8816238943224272E-2</c:v>
                </c:pt>
                <c:pt idx="6">
                  <c:v>2.7040934408197569E-2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AF-4D33-9D17-E8316A683ADE}"/>
            </c:ext>
          </c:extLst>
        </c:ser>
        <c:ser>
          <c:idx val="4"/>
          <c:order val="4"/>
          <c:tx>
            <c:strRef>
              <c:f>'Data C-MAPSS fullGoodData'!$A$203</c:f>
              <c:strCache>
                <c:ptCount val="1"/>
                <c:pt idx="0">
                  <c:v>LSTM from paper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C-MAPSS fullGoodData'!$B$198:$K$198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fullGoodData'!$B$203:$K$203</c:f>
              <c:numCache>
                <c:formatCode>0.00</c:formatCode>
                <c:ptCount val="10"/>
                <c:pt idx="0">
                  <c:v>12.52</c:v>
                </c:pt>
                <c:pt idx="1">
                  <c:v>0</c:v>
                </c:pt>
                <c:pt idx="2">
                  <c:v>2.4300000000000002</c:v>
                </c:pt>
                <c:pt idx="3">
                  <c:v>0.01</c:v>
                </c:pt>
                <c:pt idx="4">
                  <c:v>7.25</c:v>
                </c:pt>
                <c:pt idx="5">
                  <c:v>0.09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AF-4D33-9D17-E8316A68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0988288"/>
        <c:axId val="1470989120"/>
      </c:barChart>
      <c:catAx>
        <c:axId val="14709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70989120"/>
        <c:crosses val="autoZero"/>
        <c:auto val="1"/>
        <c:lblAlgn val="ctr"/>
        <c:lblOffset val="100"/>
        <c:noMultiLvlLbl val="0"/>
      </c:catAx>
      <c:valAx>
        <c:axId val="14709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RSME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709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C-MAPSS fullGoodData'!$D$212</c:f>
              <c:strCache>
                <c:ptCount val="1"/>
                <c:pt idx="0">
                  <c:v>Observed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'Data C-MAPSS fullGoodData'!$C$213:$C$231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fullGoodData'!$D$213:$D$231</c:f>
              <c:numCache>
                <c:formatCode>General</c:formatCode>
                <c:ptCount val="19"/>
                <c:pt idx="0">
                  <c:v>92.629000000000005</c:v>
                </c:pt>
                <c:pt idx="1">
                  <c:v>106.8738</c:v>
                </c:pt>
                <c:pt idx="2">
                  <c:v>112.21299999999999</c:v>
                </c:pt>
                <c:pt idx="3">
                  <c:v>101.0656</c:v>
                </c:pt>
                <c:pt idx="4">
                  <c:v>91.860200000000006</c:v>
                </c:pt>
                <c:pt idx="5">
                  <c:v>80.140299999999996</c:v>
                </c:pt>
                <c:pt idx="6">
                  <c:v>118.1601</c:v>
                </c:pt>
                <c:pt idx="7">
                  <c:v>103.41119999999999</c:v>
                </c:pt>
                <c:pt idx="8">
                  <c:v>101.7574</c:v>
                </c:pt>
                <c:pt idx="9">
                  <c:v>109.9298</c:v>
                </c:pt>
                <c:pt idx="10">
                  <c:v>89.937799999999996</c:v>
                </c:pt>
                <c:pt idx="11">
                  <c:v>116.5322</c:v>
                </c:pt>
                <c:pt idx="12">
                  <c:v>129.274</c:v>
                </c:pt>
                <c:pt idx="13">
                  <c:v>117.2868</c:v>
                </c:pt>
                <c:pt idx="14">
                  <c:v>105.3678</c:v>
                </c:pt>
                <c:pt idx="15">
                  <c:v>111.9071</c:v>
                </c:pt>
                <c:pt idx="16">
                  <c:v>92.409300000000002</c:v>
                </c:pt>
                <c:pt idx="17">
                  <c:v>130.44970000000001</c:v>
                </c:pt>
                <c:pt idx="18">
                  <c:v>93.796999999999997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2D-4A11-8E03-B9DEB50A9BCE}"/>
            </c:ext>
          </c:extLst>
        </c:ser>
        <c:ser>
          <c:idx val="1"/>
          <c:order val="1"/>
          <c:tx>
            <c:strRef>
              <c:f>'Data C-MAPSS fullGoodData'!$E$212</c:f>
              <c:strCache>
                <c:ptCount val="1"/>
                <c:pt idx="0">
                  <c:v>UPLD LSTM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C-MAPSS fullGoodData'!$C$213:$C$231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fullGoodData'!$E$213:$E$231</c:f>
              <c:numCache>
                <c:formatCode>General</c:formatCode>
                <c:ptCount val="19"/>
                <c:pt idx="0">
                  <c:v>104.17149999999999</c:v>
                </c:pt>
                <c:pt idx="1">
                  <c:v>95.552300000000002</c:v>
                </c:pt>
                <c:pt idx="2">
                  <c:v>89.478999999999999</c:v>
                </c:pt>
                <c:pt idx="3">
                  <c:v>88.534000000000006</c:v>
                </c:pt>
                <c:pt idx="4">
                  <c:v>86.440799999999996</c:v>
                </c:pt>
                <c:pt idx="5">
                  <c:v>69.271299999999997</c:v>
                </c:pt>
                <c:pt idx="6">
                  <c:v>128.83320000000001</c:v>
                </c:pt>
                <c:pt idx="7">
                  <c:v>131.08109999999999</c:v>
                </c:pt>
                <c:pt idx="8">
                  <c:v>127.86669999999999</c:v>
                </c:pt>
                <c:pt idx="9">
                  <c:v>131.5239</c:v>
                </c:pt>
                <c:pt idx="10">
                  <c:v>73.800299999999993</c:v>
                </c:pt>
                <c:pt idx="11">
                  <c:v>127.6724</c:v>
                </c:pt>
                <c:pt idx="12">
                  <c:v>109.1592</c:v>
                </c:pt>
                <c:pt idx="13">
                  <c:v>117.6617</c:v>
                </c:pt>
                <c:pt idx="14">
                  <c:v>102.6005</c:v>
                </c:pt>
                <c:pt idx="15">
                  <c:v>102.36239999999999</c:v>
                </c:pt>
                <c:pt idx="16">
                  <c:v>105.438</c:v>
                </c:pt>
                <c:pt idx="17">
                  <c:v>103.33159999999999</c:v>
                </c:pt>
                <c:pt idx="18">
                  <c:v>97.842699999999994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2D-4A11-8E03-B9DEB50A9BCE}"/>
            </c:ext>
          </c:extLst>
        </c:ser>
        <c:ser>
          <c:idx val="2"/>
          <c:order val="2"/>
          <c:tx>
            <c:strRef>
              <c:f>'Data C-MAPSS fullGoodData'!$F$212</c:f>
              <c:strCache>
                <c:ptCount val="1"/>
                <c:pt idx="0">
                  <c:v>Linear reg.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C-MAPSS fullGoodData'!$C$213:$C$231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fullGoodData'!$F$213:$F$231</c:f>
              <c:numCache>
                <c:formatCode>General</c:formatCode>
                <c:ptCount val="19"/>
                <c:pt idx="0">
                  <c:v>97.055599999999998</c:v>
                </c:pt>
                <c:pt idx="1">
                  <c:v>101.0166</c:v>
                </c:pt>
                <c:pt idx="2">
                  <c:v>105.31870000000001</c:v>
                </c:pt>
                <c:pt idx="3">
                  <c:v>109.9391</c:v>
                </c:pt>
                <c:pt idx="4">
                  <c:v>114.8057</c:v>
                </c:pt>
                <c:pt idx="5">
                  <c:v>119.76479999999999</c:v>
                </c:pt>
                <c:pt idx="6">
                  <c:v>124.5414</c:v>
                </c:pt>
                <c:pt idx="7">
                  <c:v>128.70500000000001</c:v>
                </c:pt>
                <c:pt idx="8">
                  <c:v>131.67400000000001</c:v>
                </c:pt>
                <c:pt idx="9">
                  <c:v>132.79849999999999</c:v>
                </c:pt>
                <c:pt idx="10">
                  <c:v>131.5231</c:v>
                </c:pt>
                <c:pt idx="11">
                  <c:v>127.55029999999999</c:v>
                </c:pt>
                <c:pt idx="12">
                  <c:v>120.90170000000001</c:v>
                </c:pt>
                <c:pt idx="13">
                  <c:v>111.8528</c:v>
                </c:pt>
                <c:pt idx="14">
                  <c:v>100.8124</c:v>
                </c:pt>
                <c:pt idx="15">
                  <c:v>88.220200000000006</c:v>
                </c:pt>
                <c:pt idx="16">
                  <c:v>74.489400000000003</c:v>
                </c:pt>
                <c:pt idx="17">
                  <c:v>59.9848</c:v>
                </c:pt>
                <c:pt idx="18">
                  <c:v>45.0229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2D-4A11-8E03-B9DEB50A9BCE}"/>
            </c:ext>
          </c:extLst>
        </c:ser>
        <c:ser>
          <c:idx val="3"/>
          <c:order val="3"/>
          <c:tx>
            <c:strRef>
              <c:f>'Data C-MAPSS fullGoodData'!$G$212</c:f>
              <c:strCache>
                <c:ptCount val="1"/>
                <c:pt idx="0">
                  <c:v>Linear reg. upd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C-MAPSS fullGoodData'!$C$213:$C$231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fullGoodData'!$G$213:$G$231</c:f>
              <c:numCache>
                <c:formatCode>General</c:formatCode>
                <c:ptCount val="19"/>
                <c:pt idx="0">
                  <c:v>117.5265</c:v>
                </c:pt>
                <c:pt idx="1">
                  <c:v>106.83580000000001</c:v>
                </c:pt>
                <c:pt idx="2">
                  <c:v>115.4708</c:v>
                </c:pt>
                <c:pt idx="3">
                  <c:v>77.495800000000003</c:v>
                </c:pt>
                <c:pt idx="4">
                  <c:v>97.622</c:v>
                </c:pt>
                <c:pt idx="5">
                  <c:v>120.9834</c:v>
                </c:pt>
                <c:pt idx="6">
                  <c:v>61.972299999999997</c:v>
                </c:pt>
                <c:pt idx="7">
                  <c:v>130.86600000000001</c:v>
                </c:pt>
                <c:pt idx="8">
                  <c:v>124.3836</c:v>
                </c:pt>
                <c:pt idx="9">
                  <c:v>119.58620000000001</c:v>
                </c:pt>
                <c:pt idx="10">
                  <c:v>112.533</c:v>
                </c:pt>
                <c:pt idx="11">
                  <c:v>126.1002</c:v>
                </c:pt>
                <c:pt idx="12">
                  <c:v>98.911100000000005</c:v>
                </c:pt>
                <c:pt idx="13">
                  <c:v>73.600499999999997</c:v>
                </c:pt>
                <c:pt idx="14">
                  <c:v>86.043999999999997</c:v>
                </c:pt>
                <c:pt idx="15">
                  <c:v>120.29430000000001</c:v>
                </c:pt>
                <c:pt idx="16">
                  <c:v>126.07080000000001</c:v>
                </c:pt>
                <c:pt idx="17">
                  <c:v>75.212900000000005</c:v>
                </c:pt>
                <c:pt idx="18">
                  <c:v>124.068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2D-4A11-8E03-B9DEB50A9BCE}"/>
            </c:ext>
          </c:extLst>
        </c:ser>
        <c:ser>
          <c:idx val="4"/>
          <c:order val="4"/>
          <c:tx>
            <c:strRef>
              <c:f>'Data C-MAPSS fullGoodData'!$H$212</c:f>
              <c:strCache>
                <c:ptCount val="1"/>
                <c:pt idx="0">
                  <c:v>Exp smoothing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C-MAPSS fullGoodData'!$C$213:$C$231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fullGoodData'!$H$213:$H$231</c:f>
              <c:numCache>
                <c:formatCode>General</c:formatCode>
                <c:ptCount val="19"/>
                <c:pt idx="0">
                  <c:v>104.0026</c:v>
                </c:pt>
                <c:pt idx="1">
                  <c:v>97.937600000000003</c:v>
                </c:pt>
                <c:pt idx="2">
                  <c:v>103.86499999999999</c:v>
                </c:pt>
                <c:pt idx="3">
                  <c:v>90.239800000000002</c:v>
                </c:pt>
                <c:pt idx="4">
                  <c:v>89.971999999999994</c:v>
                </c:pt>
                <c:pt idx="5">
                  <c:v>113.76609999999999</c:v>
                </c:pt>
                <c:pt idx="6">
                  <c:v>125.3245</c:v>
                </c:pt>
                <c:pt idx="7">
                  <c:v>119.2846</c:v>
                </c:pt>
                <c:pt idx="8">
                  <c:v>127.02809999999999</c:v>
                </c:pt>
                <c:pt idx="9">
                  <c:v>102.7925</c:v>
                </c:pt>
                <c:pt idx="10">
                  <c:v>123.0629</c:v>
                </c:pt>
                <c:pt idx="11">
                  <c:v>110.1876</c:v>
                </c:pt>
                <c:pt idx="12">
                  <c:v>116.88849999999999</c:v>
                </c:pt>
                <c:pt idx="13">
                  <c:v>122.3302</c:v>
                </c:pt>
                <c:pt idx="14">
                  <c:v>89.821399999999997</c:v>
                </c:pt>
                <c:pt idx="15">
                  <c:v>78.465400000000002</c:v>
                </c:pt>
                <c:pt idx="16">
                  <c:v>49.7029</c:v>
                </c:pt>
                <c:pt idx="17">
                  <c:v>60.086300000000001</c:v>
                </c:pt>
                <c:pt idx="18">
                  <c:v>39.671500000000002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2D-4A11-8E03-B9DEB50A9BCE}"/>
            </c:ext>
          </c:extLst>
        </c:ser>
        <c:ser>
          <c:idx val="5"/>
          <c:order val="5"/>
          <c:tx>
            <c:strRef>
              <c:f>'Data C-MAPSS fullGoodData'!$I$212</c:f>
              <c:strCache>
                <c:ptCount val="1"/>
                <c:pt idx="0">
                  <c:v>Exp smoothing upd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C-MAPSS fullGoodData'!$C$213:$C$231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fullGoodData'!$I$213:$I$231</c:f>
              <c:numCache>
                <c:formatCode>General</c:formatCode>
                <c:ptCount val="19"/>
                <c:pt idx="0">
                  <c:v>117.5265</c:v>
                </c:pt>
                <c:pt idx="1">
                  <c:v>106.83580000000001</c:v>
                </c:pt>
                <c:pt idx="2">
                  <c:v>115.4708</c:v>
                </c:pt>
                <c:pt idx="3">
                  <c:v>77.495800000000003</c:v>
                </c:pt>
                <c:pt idx="4">
                  <c:v>97.622</c:v>
                </c:pt>
                <c:pt idx="5">
                  <c:v>120.9834</c:v>
                </c:pt>
                <c:pt idx="6">
                  <c:v>61.972299999999997</c:v>
                </c:pt>
                <c:pt idx="7">
                  <c:v>130.86600000000001</c:v>
                </c:pt>
                <c:pt idx="8">
                  <c:v>124.3836</c:v>
                </c:pt>
                <c:pt idx="9">
                  <c:v>119.58620000000001</c:v>
                </c:pt>
                <c:pt idx="10">
                  <c:v>112.533</c:v>
                </c:pt>
                <c:pt idx="11">
                  <c:v>126.1002</c:v>
                </c:pt>
                <c:pt idx="12">
                  <c:v>98.911100000000005</c:v>
                </c:pt>
                <c:pt idx="13">
                  <c:v>73.600499999999997</c:v>
                </c:pt>
                <c:pt idx="14">
                  <c:v>86.043999999999997</c:v>
                </c:pt>
                <c:pt idx="15">
                  <c:v>120.29430000000001</c:v>
                </c:pt>
                <c:pt idx="16">
                  <c:v>126.07080000000001</c:v>
                </c:pt>
                <c:pt idx="17">
                  <c:v>75.212900000000005</c:v>
                </c:pt>
                <c:pt idx="18">
                  <c:v>124.068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2D-4A11-8E03-B9DEB50A9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490511"/>
        <c:axId val="2014487183"/>
      </c:scatterChart>
      <c:valAx>
        <c:axId val="2014490511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Time cycle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87183"/>
        <c:crosses val="autoZero"/>
        <c:crossBetween val="midCat"/>
      </c:valAx>
      <c:valAx>
        <c:axId val="201448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Symmetry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90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C-MAPSS fullGoodData'!$E$212</c:f>
              <c:strCache>
                <c:ptCount val="1"/>
                <c:pt idx="0">
                  <c:v>UPLD LSTM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C-MAPSS fullGoodData'!$C$235:$C$253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fullGoodData'!$E$235:$E$253</c:f>
              <c:numCache>
                <c:formatCode>0%</c:formatCode>
                <c:ptCount val="19"/>
                <c:pt idx="0">
                  <c:v>0.11080285874735403</c:v>
                </c:pt>
                <c:pt idx="1">
                  <c:v>0.11848485070479726</c:v>
                </c:pt>
                <c:pt idx="2">
                  <c:v>0.25407078755909202</c:v>
                </c:pt>
                <c:pt idx="3">
                  <c:v>0.1415456208914089</c:v>
                </c:pt>
                <c:pt idx="4">
                  <c:v>6.2694931097352302E-2</c:v>
                </c:pt>
                <c:pt idx="5">
                  <c:v>0.15690480761873965</c:v>
                </c:pt>
                <c:pt idx="6">
                  <c:v>8.2844328946265436E-2</c:v>
                </c:pt>
                <c:pt idx="7">
                  <c:v>0.211089928296299</c:v>
                </c:pt>
                <c:pt idx="8">
                  <c:v>0.20419155260908423</c:v>
                </c:pt>
                <c:pt idx="9">
                  <c:v>0.16418384795463029</c:v>
                </c:pt>
                <c:pt idx="10">
                  <c:v>0.21866442277334922</c:v>
                </c:pt>
                <c:pt idx="11">
                  <c:v>8.7256133667104191E-2</c:v>
                </c:pt>
                <c:pt idx="12">
                  <c:v>0.1842703134504467</c:v>
                </c:pt>
                <c:pt idx="13">
                  <c:v>3.1862534707555366E-3</c:v>
                </c:pt>
                <c:pt idx="14">
                  <c:v>2.6971603452224949E-2</c:v>
                </c:pt>
                <c:pt idx="15">
                  <c:v>9.3244199041835743E-2</c:v>
                </c:pt>
                <c:pt idx="16">
                  <c:v>0.1235674045410573</c:v>
                </c:pt>
                <c:pt idx="17">
                  <c:v>0.26243762798601794</c:v>
                </c:pt>
                <c:pt idx="18">
                  <c:v>4.1349022461563273E-2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49-41E9-8B13-C9EA0FCB00A9}"/>
            </c:ext>
          </c:extLst>
        </c:ser>
        <c:ser>
          <c:idx val="1"/>
          <c:order val="1"/>
          <c:tx>
            <c:strRef>
              <c:f>'Data C-MAPSS fullGoodData'!$F$212</c:f>
              <c:strCache>
                <c:ptCount val="1"/>
                <c:pt idx="0">
                  <c:v>Linear reg.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C-MAPSS fullGoodData'!$C$235:$C$253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fullGoodData'!$F$235:$F$253</c:f>
              <c:numCache>
                <c:formatCode>0%</c:formatCode>
                <c:ptCount val="19"/>
                <c:pt idx="0">
                  <c:v>4.5608908707998233E-2</c:v>
                </c:pt>
                <c:pt idx="1">
                  <c:v>5.7982549402771484E-2</c:v>
                </c:pt>
                <c:pt idx="2">
                  <c:v>6.5461309340126561E-2</c:v>
                </c:pt>
                <c:pt idx="3">
                  <c:v>8.0712867396585869E-2</c:v>
                </c:pt>
                <c:pt idx="4">
                  <c:v>0.19986376983024357</c:v>
                </c:pt>
                <c:pt idx="5">
                  <c:v>0.33085263783682684</c:v>
                </c:pt>
                <c:pt idx="6">
                  <c:v>5.1238383380947994E-2</c:v>
                </c:pt>
                <c:pt idx="7">
                  <c:v>0.19652538751408272</c:v>
                </c:pt>
                <c:pt idx="8">
                  <c:v>0.22720202925406688</c:v>
                </c:pt>
                <c:pt idx="9">
                  <c:v>0.17220601136308009</c:v>
                </c:pt>
                <c:pt idx="10">
                  <c:v>0.31618248049202008</c:v>
                </c:pt>
                <c:pt idx="11">
                  <c:v>8.6382391887749307E-2</c:v>
                </c:pt>
                <c:pt idx="12">
                  <c:v>6.9248819495507472E-2</c:v>
                </c:pt>
                <c:pt idx="13">
                  <c:v>4.8581707386851268E-2</c:v>
                </c:pt>
                <c:pt idx="14">
                  <c:v>4.5186901611309782E-2</c:v>
                </c:pt>
                <c:pt idx="15">
                  <c:v>0.26849746429955945</c:v>
                </c:pt>
                <c:pt idx="16">
                  <c:v>0.24056979919290528</c:v>
                </c:pt>
                <c:pt idx="17">
                  <c:v>1.1747125938571106</c:v>
                </c:pt>
                <c:pt idx="18">
                  <c:v>1.0833176005988063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49-41E9-8B13-C9EA0FCB00A9}"/>
            </c:ext>
          </c:extLst>
        </c:ser>
        <c:ser>
          <c:idx val="2"/>
          <c:order val="2"/>
          <c:tx>
            <c:strRef>
              <c:f>'Data C-MAPSS fullGoodData'!$G$212</c:f>
              <c:strCache>
                <c:ptCount val="1"/>
                <c:pt idx="0">
                  <c:v>Linear reg. upd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C-MAPSS fullGoodData'!$C$235:$C$253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fullGoodData'!$G$235:$G$253</c:f>
              <c:numCache>
                <c:formatCode>0%</c:formatCode>
                <c:ptCount val="19"/>
                <c:pt idx="0">
                  <c:v>0.21184583902353932</c:v>
                </c:pt>
                <c:pt idx="1">
                  <c:v>3.5568601536186089E-4</c:v>
                </c:pt>
                <c:pt idx="2">
                  <c:v>2.8213193292157004E-2</c:v>
                </c:pt>
                <c:pt idx="3">
                  <c:v>0.30414293419772426</c:v>
                </c:pt>
                <c:pt idx="4">
                  <c:v>5.9021532031714098E-2</c:v>
                </c:pt>
                <c:pt idx="5">
                  <c:v>0.33759259534779157</c:v>
                </c:pt>
                <c:pt idx="6">
                  <c:v>0.90665991096021936</c:v>
                </c:pt>
                <c:pt idx="7">
                  <c:v>0.20979322360276936</c:v>
                </c:pt>
                <c:pt idx="8">
                  <c:v>0.18190661791425877</c:v>
                </c:pt>
                <c:pt idx="9">
                  <c:v>8.0748447563347647E-2</c:v>
                </c:pt>
                <c:pt idx="10">
                  <c:v>0.20078732460700421</c:v>
                </c:pt>
                <c:pt idx="11">
                  <c:v>7.5876168316941592E-2</c:v>
                </c:pt>
                <c:pt idx="12">
                  <c:v>0.3069716139037984</c:v>
                </c:pt>
                <c:pt idx="13">
                  <c:v>0.59355982635987536</c:v>
                </c:pt>
                <c:pt idx="14">
                  <c:v>0.22458044721305387</c:v>
                </c:pt>
                <c:pt idx="15">
                  <c:v>6.972233929620944E-2</c:v>
                </c:pt>
                <c:pt idx="16">
                  <c:v>0.26700473067514446</c:v>
                </c:pt>
                <c:pt idx="17">
                  <c:v>0.73440593302478696</c:v>
                </c:pt>
                <c:pt idx="18">
                  <c:v>0.24398716832704648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49-41E9-8B13-C9EA0FCB00A9}"/>
            </c:ext>
          </c:extLst>
        </c:ser>
        <c:ser>
          <c:idx val="3"/>
          <c:order val="3"/>
          <c:tx>
            <c:strRef>
              <c:f>'Data C-MAPSS fullGoodData'!$H$212</c:f>
              <c:strCache>
                <c:ptCount val="1"/>
                <c:pt idx="0">
                  <c:v>Exp smoothing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  <a:prstDash val="dash"/>
              </a:ln>
              <a:effectLst/>
            </c:spPr>
          </c:marker>
          <c:xVal>
            <c:numRef>
              <c:f>'Data C-MAPSS fullGoodData'!$C$235:$C$253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fullGoodData'!$H$235:$H$253</c:f>
              <c:numCache>
                <c:formatCode>0%</c:formatCode>
                <c:ptCount val="19"/>
                <c:pt idx="0">
                  <c:v>0.10935880449142614</c:v>
                </c:pt>
                <c:pt idx="1">
                  <c:v>9.1243812386662515E-2</c:v>
                </c:pt>
                <c:pt idx="2">
                  <c:v>8.0373561835074367E-2</c:v>
                </c:pt>
                <c:pt idx="3">
                  <c:v>0.11996702120350444</c:v>
                </c:pt>
                <c:pt idx="4">
                  <c:v>2.0986529142399991E-2</c:v>
                </c:pt>
                <c:pt idx="5">
                  <c:v>0.2955695941058013</c:v>
                </c:pt>
                <c:pt idx="6">
                  <c:v>5.7166795000179536E-2</c:v>
                </c:pt>
                <c:pt idx="7">
                  <c:v>0.13307166222630587</c:v>
                </c:pt>
                <c:pt idx="8">
                  <c:v>0.19893787280137223</c:v>
                </c:pt>
                <c:pt idx="9">
                  <c:v>6.943405404090762E-2</c:v>
                </c:pt>
                <c:pt idx="10">
                  <c:v>0.26917210629686122</c:v>
                </c:pt>
                <c:pt idx="11">
                  <c:v>5.7579981776533833E-2</c:v>
                </c:pt>
                <c:pt idx="12">
                  <c:v>0.10595995328881805</c:v>
                </c:pt>
                <c:pt idx="13">
                  <c:v>4.1227758967123454E-2</c:v>
                </c:pt>
                <c:pt idx="14">
                  <c:v>0.17308124789860774</c:v>
                </c:pt>
                <c:pt idx="15">
                  <c:v>0.42619676953153868</c:v>
                </c:pt>
                <c:pt idx="16">
                  <c:v>0.85923356584827049</c:v>
                </c:pt>
                <c:pt idx="17">
                  <c:v>1.1710389889209356</c:v>
                </c:pt>
                <c:pt idx="18">
                  <c:v>1.3643421599889087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49-41E9-8B13-C9EA0FCB00A9}"/>
            </c:ext>
          </c:extLst>
        </c:ser>
        <c:ser>
          <c:idx val="4"/>
          <c:order val="4"/>
          <c:tx>
            <c:strRef>
              <c:f>'Data C-MAPSS fullGoodData'!$I$212</c:f>
              <c:strCache>
                <c:ptCount val="1"/>
                <c:pt idx="0">
                  <c:v>Exp smoothing upd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dash"/>
              </a:ln>
              <a:effectLst/>
            </c:spPr>
          </c:marker>
          <c:xVal>
            <c:numRef>
              <c:f>'Data C-MAPSS fullGoodData'!$C$235:$C$253</c:f>
              <c:numCache>
                <c:formatCode>General</c:formatCode>
                <c:ptCount val="19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35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39</c:v>
                </c:pt>
                <c:pt idx="8">
                  <c:v>40</c:v>
                </c:pt>
                <c:pt idx="9">
                  <c:v>41</c:v>
                </c:pt>
                <c:pt idx="10">
                  <c:v>42</c:v>
                </c:pt>
                <c:pt idx="11">
                  <c:v>43</c:v>
                </c:pt>
                <c:pt idx="12">
                  <c:v>44</c:v>
                </c:pt>
                <c:pt idx="13">
                  <c:v>45</c:v>
                </c:pt>
                <c:pt idx="14">
                  <c:v>46</c:v>
                </c:pt>
                <c:pt idx="15">
                  <c:v>47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</c:numCache>
            </c:numRef>
          </c:xVal>
          <c:yVal>
            <c:numRef>
              <c:f>'Data C-MAPSS fullGoodData'!$I$235:$I$253</c:f>
              <c:numCache>
                <c:formatCode>0%</c:formatCode>
                <c:ptCount val="19"/>
                <c:pt idx="0">
                  <c:v>0.21184583902353932</c:v>
                </c:pt>
                <c:pt idx="1">
                  <c:v>3.5568601536186089E-4</c:v>
                </c:pt>
                <c:pt idx="2">
                  <c:v>2.8213193292157004E-2</c:v>
                </c:pt>
                <c:pt idx="3">
                  <c:v>0.30414293419772426</c:v>
                </c:pt>
                <c:pt idx="4">
                  <c:v>5.9021532031714098E-2</c:v>
                </c:pt>
                <c:pt idx="5">
                  <c:v>0.33759259534779157</c:v>
                </c:pt>
                <c:pt idx="6">
                  <c:v>0.90665991096021936</c:v>
                </c:pt>
                <c:pt idx="7">
                  <c:v>0.20979322360276936</c:v>
                </c:pt>
                <c:pt idx="8">
                  <c:v>0.18190661791425877</c:v>
                </c:pt>
                <c:pt idx="9">
                  <c:v>8.0748447563347647E-2</c:v>
                </c:pt>
                <c:pt idx="10">
                  <c:v>0.20078732460700421</c:v>
                </c:pt>
                <c:pt idx="11">
                  <c:v>7.5876168316941592E-2</c:v>
                </c:pt>
                <c:pt idx="12">
                  <c:v>0.3069716139037984</c:v>
                </c:pt>
                <c:pt idx="13">
                  <c:v>0.59355982635987536</c:v>
                </c:pt>
                <c:pt idx="14">
                  <c:v>0.22458044721305387</c:v>
                </c:pt>
                <c:pt idx="15">
                  <c:v>6.972233929620944E-2</c:v>
                </c:pt>
                <c:pt idx="16">
                  <c:v>0.26700473067514446</c:v>
                </c:pt>
                <c:pt idx="17">
                  <c:v>0.73440593302478696</c:v>
                </c:pt>
                <c:pt idx="18">
                  <c:v>0.24398716832704648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49-41E9-8B13-C9EA0FCB0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490511"/>
        <c:axId val="2014487183"/>
      </c:scatterChart>
      <c:valAx>
        <c:axId val="2014490511"/>
        <c:scaling>
          <c:orientation val="minMax"/>
          <c:min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Time cycle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87183"/>
        <c:crosses val="autoZero"/>
        <c:crossBetween val="midCat"/>
      </c:valAx>
      <c:valAx>
        <c:axId val="201448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% DIfference to observed symmetry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90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C-MAPSS fullGoodData'!$B$4</c:f>
              <c:strCache>
                <c:ptCount val="1"/>
                <c:pt idx="0">
                  <c:v>S3 (T30)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fullGoodData'!$B$5:$B$54</c:f>
              <c:numCache>
                <c:formatCode>General</c:formatCode>
                <c:ptCount val="50"/>
                <c:pt idx="0">
                  <c:v>0.194222217416092</c:v>
                </c:pt>
                <c:pt idx="1">
                  <c:v>0.184123137141041</c:v>
                </c:pt>
                <c:pt idx="2">
                  <c:v>0.13445074429166601</c:v>
                </c:pt>
                <c:pt idx="3">
                  <c:v>0.21475182177912799</c:v>
                </c:pt>
                <c:pt idx="4">
                  <c:v>0.183672316957634</c:v>
                </c:pt>
                <c:pt idx="5">
                  <c:v>0.195168467429822</c:v>
                </c:pt>
                <c:pt idx="6">
                  <c:v>0.181660672277624</c:v>
                </c:pt>
                <c:pt idx="7">
                  <c:v>0.155536026619089</c:v>
                </c:pt>
                <c:pt idx="8">
                  <c:v>0.20999175401720899</c:v>
                </c:pt>
                <c:pt idx="9">
                  <c:v>0.13871720994065301</c:v>
                </c:pt>
                <c:pt idx="10">
                  <c:v>0.19477008784859201</c:v>
                </c:pt>
                <c:pt idx="11">
                  <c:v>0.192030874925051</c:v>
                </c:pt>
                <c:pt idx="12">
                  <c:v>0.17891207855208099</c:v>
                </c:pt>
                <c:pt idx="13">
                  <c:v>0.175752740044887</c:v>
                </c:pt>
                <c:pt idx="14">
                  <c:v>0.18832870270531901</c:v>
                </c:pt>
                <c:pt idx="15">
                  <c:v>0.19049214014723301</c:v>
                </c:pt>
                <c:pt idx="16">
                  <c:v>0.1415263628974</c:v>
                </c:pt>
                <c:pt idx="17">
                  <c:v>0.204460173154969</c:v>
                </c:pt>
                <c:pt idx="18">
                  <c:v>0.16293932863155</c:v>
                </c:pt>
                <c:pt idx="19">
                  <c:v>0.190737826034099</c:v>
                </c:pt>
                <c:pt idx="20">
                  <c:v>0.22376926683322401</c:v>
                </c:pt>
                <c:pt idx="21">
                  <c:v>0.189847925116541</c:v>
                </c:pt>
                <c:pt idx="22">
                  <c:v>0.26772520643845799</c:v>
                </c:pt>
                <c:pt idx="23">
                  <c:v>0.17105140744042099</c:v>
                </c:pt>
                <c:pt idx="24">
                  <c:v>0.19579043918848199</c:v>
                </c:pt>
                <c:pt idx="25">
                  <c:v>0.18910903522738801</c:v>
                </c:pt>
                <c:pt idx="26">
                  <c:v>0.16084961505242401</c:v>
                </c:pt>
                <c:pt idx="27">
                  <c:v>0.19995354051361899</c:v>
                </c:pt>
                <c:pt idx="28">
                  <c:v>0.18925867807034599</c:v>
                </c:pt>
                <c:pt idx="29">
                  <c:v>0.18282519710207401</c:v>
                </c:pt>
                <c:pt idx="30">
                  <c:v>0.17231940051910699</c:v>
                </c:pt>
                <c:pt idx="31">
                  <c:v>0.16511917996112399</c:v>
                </c:pt>
                <c:pt idx="32">
                  <c:v>0.14525109139487499</c:v>
                </c:pt>
                <c:pt idx="33">
                  <c:v>0.21883286346907799</c:v>
                </c:pt>
                <c:pt idx="34">
                  <c:v>0.16468626139679601</c:v>
                </c:pt>
                <c:pt idx="35">
                  <c:v>0.241759283217614</c:v>
                </c:pt>
                <c:pt idx="36">
                  <c:v>0.14613601744753499</c:v>
                </c:pt>
                <c:pt idx="37">
                  <c:v>0.18374470109004201</c:v>
                </c:pt>
                <c:pt idx="38">
                  <c:v>0.18378795105333301</c:v>
                </c:pt>
                <c:pt idx="39">
                  <c:v>0.167876707102182</c:v>
                </c:pt>
                <c:pt idx="40">
                  <c:v>0.18328395633528799</c:v>
                </c:pt>
                <c:pt idx="41">
                  <c:v>0.20137692765495899</c:v>
                </c:pt>
                <c:pt idx="42">
                  <c:v>0.17096440434501201</c:v>
                </c:pt>
                <c:pt idx="43">
                  <c:v>0.16965602520119399</c:v>
                </c:pt>
                <c:pt idx="44">
                  <c:v>0.20778742977042799</c:v>
                </c:pt>
                <c:pt idx="45">
                  <c:v>0.194522400998107</c:v>
                </c:pt>
                <c:pt idx="46">
                  <c:v>0.193071727098024</c:v>
                </c:pt>
                <c:pt idx="47">
                  <c:v>0.19194346990185401</c:v>
                </c:pt>
                <c:pt idx="48">
                  <c:v>0.17700279333306801</c:v>
                </c:pt>
                <c:pt idx="49">
                  <c:v>0.199480570491429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3B-4E94-A9A5-9D8F8C4EB746}"/>
            </c:ext>
          </c:extLst>
        </c:ser>
        <c:ser>
          <c:idx val="1"/>
          <c:order val="1"/>
          <c:tx>
            <c:strRef>
              <c:f>'Data C-MAPSS fullGoodData'!$C$4</c:f>
              <c:strCache>
                <c:ptCount val="1"/>
                <c:pt idx="0">
                  <c:v>S4 (T50)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fullGoodData'!$C$5:$C$54</c:f>
              <c:numCache>
                <c:formatCode>General</c:formatCode>
                <c:ptCount val="50"/>
                <c:pt idx="0">
                  <c:v>0.388798917052398</c:v>
                </c:pt>
                <c:pt idx="1">
                  <c:v>0.40317142180898602</c:v>
                </c:pt>
                <c:pt idx="2">
                  <c:v>0.308659594768672</c:v>
                </c:pt>
                <c:pt idx="3">
                  <c:v>0.33730044613778098</c:v>
                </c:pt>
                <c:pt idx="4">
                  <c:v>0.29366172973886201</c:v>
                </c:pt>
                <c:pt idx="5">
                  <c:v>0.33806869777925103</c:v>
                </c:pt>
                <c:pt idx="6">
                  <c:v>0.266172454214397</c:v>
                </c:pt>
                <c:pt idx="7">
                  <c:v>0.38590194200475397</c:v>
                </c:pt>
                <c:pt idx="8">
                  <c:v>0.32728000966112197</c:v>
                </c:pt>
                <c:pt idx="9">
                  <c:v>0.39750582437482102</c:v>
                </c:pt>
                <c:pt idx="10">
                  <c:v>0.39254451356340297</c:v>
                </c:pt>
                <c:pt idx="11">
                  <c:v>0.34004567901878702</c:v>
                </c:pt>
                <c:pt idx="12">
                  <c:v>0.29523497668795401</c:v>
                </c:pt>
                <c:pt idx="13">
                  <c:v>0.37808267633292503</c:v>
                </c:pt>
                <c:pt idx="14">
                  <c:v>0.302511403196771</c:v>
                </c:pt>
                <c:pt idx="15">
                  <c:v>0.34215708085501501</c:v>
                </c:pt>
                <c:pt idx="16">
                  <c:v>0.37133968993878302</c:v>
                </c:pt>
                <c:pt idx="17">
                  <c:v>0.35609192485108698</c:v>
                </c:pt>
                <c:pt idx="18">
                  <c:v>0.31777293877271201</c:v>
                </c:pt>
                <c:pt idx="19">
                  <c:v>0.36249880540070001</c:v>
                </c:pt>
                <c:pt idx="20">
                  <c:v>0.402172094964594</c:v>
                </c:pt>
                <c:pt idx="21">
                  <c:v>0.31171837693903898</c:v>
                </c:pt>
                <c:pt idx="22">
                  <c:v>0.355839943548653</c:v>
                </c:pt>
                <c:pt idx="23">
                  <c:v>0.277759645014997</c:v>
                </c:pt>
                <c:pt idx="24">
                  <c:v>0.32490100115304998</c:v>
                </c:pt>
                <c:pt idx="25">
                  <c:v>0.32157184331904998</c:v>
                </c:pt>
                <c:pt idx="26">
                  <c:v>0.35782752117190503</c:v>
                </c:pt>
                <c:pt idx="27">
                  <c:v>0.35961907764905299</c:v>
                </c:pt>
                <c:pt idx="28">
                  <c:v>0.377840851673092</c:v>
                </c:pt>
                <c:pt idx="29">
                  <c:v>0.35265653658069401</c:v>
                </c:pt>
                <c:pt idx="30">
                  <c:v>0.28644568155492101</c:v>
                </c:pt>
                <c:pt idx="31">
                  <c:v>0.38163982144277497</c:v>
                </c:pt>
                <c:pt idx="32">
                  <c:v>0.32314811749716599</c:v>
                </c:pt>
                <c:pt idx="33">
                  <c:v>0.36360028627147001</c:v>
                </c:pt>
                <c:pt idx="34">
                  <c:v>0.36353080255088399</c:v>
                </c:pt>
                <c:pt idx="35">
                  <c:v>0.33442177287943498</c:v>
                </c:pt>
                <c:pt idx="36">
                  <c:v>0.39348303709821197</c:v>
                </c:pt>
                <c:pt idx="37">
                  <c:v>0.30535922915664299</c:v>
                </c:pt>
                <c:pt idx="38">
                  <c:v>0.36440833251674998</c:v>
                </c:pt>
                <c:pt idx="39">
                  <c:v>0.32052953684657798</c:v>
                </c:pt>
                <c:pt idx="40">
                  <c:v>0.33746887780798701</c:v>
                </c:pt>
                <c:pt idx="41">
                  <c:v>0.39214607859614597</c:v>
                </c:pt>
                <c:pt idx="42">
                  <c:v>0.39708717390819798</c:v>
                </c:pt>
                <c:pt idx="43">
                  <c:v>0.314464699630364</c:v>
                </c:pt>
                <c:pt idx="44">
                  <c:v>0.326279469741173</c:v>
                </c:pt>
                <c:pt idx="45">
                  <c:v>0.288292241579299</c:v>
                </c:pt>
                <c:pt idx="46">
                  <c:v>0.340407084832485</c:v>
                </c:pt>
                <c:pt idx="47">
                  <c:v>0.397374176311453</c:v>
                </c:pt>
                <c:pt idx="48">
                  <c:v>0.33523397423560303</c:v>
                </c:pt>
                <c:pt idx="49">
                  <c:v>0.44821245237309199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3B-4E94-A9A5-9D8F8C4EB746}"/>
            </c:ext>
          </c:extLst>
        </c:ser>
        <c:ser>
          <c:idx val="2"/>
          <c:order val="2"/>
          <c:tx>
            <c:strRef>
              <c:f>'Data C-MAPSS fullGoodData'!$D$4</c:f>
              <c:strCache>
                <c:ptCount val="1"/>
                <c:pt idx="0">
                  <c:v>S7 (P30)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fullGoodData'!$D$5:$D$54</c:f>
              <c:numCache>
                <c:formatCode>General</c:formatCode>
                <c:ptCount val="50"/>
                <c:pt idx="0">
                  <c:v>0.43185092648196699</c:v>
                </c:pt>
                <c:pt idx="1">
                  <c:v>0.46696908751758898</c:v>
                </c:pt>
                <c:pt idx="2">
                  <c:v>0.46409655353553603</c:v>
                </c:pt>
                <c:pt idx="3">
                  <c:v>0.43669844232709798</c:v>
                </c:pt>
                <c:pt idx="4">
                  <c:v>0.35334084565944102</c:v>
                </c:pt>
                <c:pt idx="5">
                  <c:v>0.34284457058488399</c:v>
                </c:pt>
                <c:pt idx="6">
                  <c:v>0.367424646600645</c:v>
                </c:pt>
                <c:pt idx="7">
                  <c:v>0.41669286800771999</c:v>
                </c:pt>
                <c:pt idx="8">
                  <c:v>0.39576239527432899</c:v>
                </c:pt>
                <c:pt idx="9">
                  <c:v>0.39570013425797501</c:v>
                </c:pt>
                <c:pt idx="10">
                  <c:v>0.30939445194571902</c:v>
                </c:pt>
                <c:pt idx="11">
                  <c:v>0.42079079344801001</c:v>
                </c:pt>
                <c:pt idx="12">
                  <c:v>0.42687812360149002</c:v>
                </c:pt>
                <c:pt idx="13">
                  <c:v>0.34421545534870901</c:v>
                </c:pt>
                <c:pt idx="14">
                  <c:v>0.39516185798745401</c:v>
                </c:pt>
                <c:pt idx="15">
                  <c:v>0.423285263116294</c:v>
                </c:pt>
                <c:pt idx="16">
                  <c:v>0.38503852680888201</c:v>
                </c:pt>
                <c:pt idx="17">
                  <c:v>0.401423159945483</c:v>
                </c:pt>
                <c:pt idx="18">
                  <c:v>0.38114292927168397</c:v>
                </c:pt>
                <c:pt idx="19">
                  <c:v>0.35855836779033001</c:v>
                </c:pt>
                <c:pt idx="20">
                  <c:v>0.31151082670012897</c:v>
                </c:pt>
                <c:pt idx="21">
                  <c:v>0.40743670304253898</c:v>
                </c:pt>
                <c:pt idx="22">
                  <c:v>0.393513042657819</c:v>
                </c:pt>
                <c:pt idx="23">
                  <c:v>0.43300149048018399</c:v>
                </c:pt>
                <c:pt idx="24">
                  <c:v>0.38829514312562602</c:v>
                </c:pt>
                <c:pt idx="25">
                  <c:v>0.39926484264533202</c:v>
                </c:pt>
                <c:pt idx="26">
                  <c:v>0.33034523294968399</c:v>
                </c:pt>
                <c:pt idx="27">
                  <c:v>0.46204947782193401</c:v>
                </c:pt>
                <c:pt idx="28">
                  <c:v>0.416971849177176</c:v>
                </c:pt>
                <c:pt idx="29">
                  <c:v>0.42371774461915701</c:v>
                </c:pt>
                <c:pt idx="30">
                  <c:v>0.422738214815297</c:v>
                </c:pt>
                <c:pt idx="31">
                  <c:v>0.39269916142959099</c:v>
                </c:pt>
                <c:pt idx="32">
                  <c:v>0.42056838167512001</c:v>
                </c:pt>
                <c:pt idx="33">
                  <c:v>0.354024625435575</c:v>
                </c:pt>
                <c:pt idx="34">
                  <c:v>0.338706293804381</c:v>
                </c:pt>
                <c:pt idx="35">
                  <c:v>0.40499648736279298</c:v>
                </c:pt>
                <c:pt idx="36">
                  <c:v>0.496895093910454</c:v>
                </c:pt>
                <c:pt idx="37">
                  <c:v>0.40919150694048501</c:v>
                </c:pt>
                <c:pt idx="38">
                  <c:v>0.40719867501539903</c:v>
                </c:pt>
                <c:pt idx="39">
                  <c:v>0.40960097716340199</c:v>
                </c:pt>
                <c:pt idx="40">
                  <c:v>0.37313949185974199</c:v>
                </c:pt>
                <c:pt idx="41">
                  <c:v>0.32122396345327398</c:v>
                </c:pt>
                <c:pt idx="42">
                  <c:v>0.46799773049211202</c:v>
                </c:pt>
                <c:pt idx="43">
                  <c:v>0.37106393764718298</c:v>
                </c:pt>
                <c:pt idx="44">
                  <c:v>0.36886872681881999</c:v>
                </c:pt>
                <c:pt idx="45">
                  <c:v>0.41089670806605899</c:v>
                </c:pt>
                <c:pt idx="46">
                  <c:v>0.39528534981659502</c:v>
                </c:pt>
                <c:pt idx="47">
                  <c:v>0.29331736007782799</c:v>
                </c:pt>
                <c:pt idx="48">
                  <c:v>0.388612078626978</c:v>
                </c:pt>
                <c:pt idx="49">
                  <c:v>0.31640199869694802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3B-4E94-A9A5-9D8F8C4EB746}"/>
            </c:ext>
          </c:extLst>
        </c:ser>
        <c:ser>
          <c:idx val="3"/>
          <c:order val="3"/>
          <c:tx>
            <c:strRef>
              <c:f>'Data C-MAPSS fullGoodData'!$E$4</c:f>
              <c:strCache>
                <c:ptCount val="1"/>
                <c:pt idx="0">
                  <c:v>S11 (Ps30)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fullGoodData'!$E$5:$E$54</c:f>
              <c:numCache>
                <c:formatCode>General</c:formatCode>
                <c:ptCount val="50"/>
                <c:pt idx="0">
                  <c:v>0.44380897599189401</c:v>
                </c:pt>
                <c:pt idx="1">
                  <c:v>0.387332464295364</c:v>
                </c:pt>
                <c:pt idx="2">
                  <c:v>0.372966569429038</c:v>
                </c:pt>
                <c:pt idx="3">
                  <c:v>0.35766266137275599</c:v>
                </c:pt>
                <c:pt idx="4">
                  <c:v>0.36596944422656502</c:v>
                </c:pt>
                <c:pt idx="5">
                  <c:v>0.35396626190414099</c:v>
                </c:pt>
                <c:pt idx="6">
                  <c:v>0.39833612844829402</c:v>
                </c:pt>
                <c:pt idx="7">
                  <c:v>0.41010063658898999</c:v>
                </c:pt>
                <c:pt idx="8">
                  <c:v>0.38105335370219001</c:v>
                </c:pt>
                <c:pt idx="9">
                  <c:v>0.42058897865627998</c:v>
                </c:pt>
                <c:pt idx="10">
                  <c:v>0.394220897499586</c:v>
                </c:pt>
                <c:pt idx="11">
                  <c:v>0.39249776204047399</c:v>
                </c:pt>
                <c:pt idx="12">
                  <c:v>0.37603895481376198</c:v>
                </c:pt>
                <c:pt idx="13">
                  <c:v>0.36414633204969699</c:v>
                </c:pt>
                <c:pt idx="14">
                  <c:v>0.413364633640735</c:v>
                </c:pt>
                <c:pt idx="15">
                  <c:v>0.44018441533540997</c:v>
                </c:pt>
                <c:pt idx="16">
                  <c:v>0.43751442690183101</c:v>
                </c:pt>
                <c:pt idx="17">
                  <c:v>0.45036834510518903</c:v>
                </c:pt>
                <c:pt idx="18">
                  <c:v>0.400602101378636</c:v>
                </c:pt>
                <c:pt idx="19">
                  <c:v>0.36020951534325202</c:v>
                </c:pt>
                <c:pt idx="20">
                  <c:v>0.37657183196441202</c:v>
                </c:pt>
                <c:pt idx="21">
                  <c:v>0.37636801890469002</c:v>
                </c:pt>
                <c:pt idx="22">
                  <c:v>0.35885242166519199</c:v>
                </c:pt>
                <c:pt idx="23">
                  <c:v>0.30511885775043701</c:v>
                </c:pt>
                <c:pt idx="24">
                  <c:v>0.34737863038121902</c:v>
                </c:pt>
                <c:pt idx="25">
                  <c:v>0.38607447580700599</c:v>
                </c:pt>
                <c:pt idx="26">
                  <c:v>0.42664584959667101</c:v>
                </c:pt>
                <c:pt idx="27">
                  <c:v>0.341404430101582</c:v>
                </c:pt>
                <c:pt idx="28">
                  <c:v>0.40365444161820402</c:v>
                </c:pt>
                <c:pt idx="29">
                  <c:v>0.39117963811665402</c:v>
                </c:pt>
                <c:pt idx="30">
                  <c:v>0.45606515045686802</c:v>
                </c:pt>
                <c:pt idx="31">
                  <c:v>0.33502982493491601</c:v>
                </c:pt>
                <c:pt idx="32">
                  <c:v>0.36054418211450301</c:v>
                </c:pt>
                <c:pt idx="33">
                  <c:v>0.361624876896665</c:v>
                </c:pt>
                <c:pt idx="34">
                  <c:v>0.37162254867173</c:v>
                </c:pt>
                <c:pt idx="35">
                  <c:v>0.36538190981677099</c:v>
                </c:pt>
                <c:pt idx="36">
                  <c:v>0.32732053681147699</c:v>
                </c:pt>
                <c:pt idx="37">
                  <c:v>0.45122692473857401</c:v>
                </c:pt>
                <c:pt idx="38">
                  <c:v>0.407751992997896</c:v>
                </c:pt>
                <c:pt idx="39">
                  <c:v>0.40898209258865198</c:v>
                </c:pt>
                <c:pt idx="40">
                  <c:v>0.32227550993728799</c:v>
                </c:pt>
                <c:pt idx="41">
                  <c:v>0.40343519006159401</c:v>
                </c:pt>
                <c:pt idx="42">
                  <c:v>0.42864040379139801</c:v>
                </c:pt>
                <c:pt idx="43">
                  <c:v>0.39746659246228</c:v>
                </c:pt>
                <c:pt idx="44">
                  <c:v>0.47404601917112899</c:v>
                </c:pt>
                <c:pt idx="45">
                  <c:v>0.418983250475917</c:v>
                </c:pt>
                <c:pt idx="46">
                  <c:v>0.402408281010525</c:v>
                </c:pt>
                <c:pt idx="47">
                  <c:v>0.34760323561014</c:v>
                </c:pt>
                <c:pt idx="48">
                  <c:v>0.40123296318292101</c:v>
                </c:pt>
                <c:pt idx="49">
                  <c:v>0.35506687732744702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73B-4E94-A9A5-9D8F8C4EB746}"/>
            </c:ext>
          </c:extLst>
        </c:ser>
        <c:ser>
          <c:idx val="4"/>
          <c:order val="4"/>
          <c:tx>
            <c:strRef>
              <c:f>'Data C-MAPSS fullGoodData'!$F$4</c:f>
              <c:strCache>
                <c:ptCount val="1"/>
                <c:pt idx="0">
                  <c:v>S12 (Phi)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fullGoodData'!$F$5:$F$54</c:f>
              <c:numCache>
                <c:formatCode>General</c:formatCode>
                <c:ptCount val="50"/>
                <c:pt idx="0">
                  <c:v>0.35102121109200801</c:v>
                </c:pt>
                <c:pt idx="1">
                  <c:v>0.41935034690211098</c:v>
                </c:pt>
                <c:pt idx="2">
                  <c:v>0.38717006070600302</c:v>
                </c:pt>
                <c:pt idx="3">
                  <c:v>0.40201262050417702</c:v>
                </c:pt>
                <c:pt idx="4">
                  <c:v>0.38698700164516198</c:v>
                </c:pt>
                <c:pt idx="5">
                  <c:v>0.375721275635368</c:v>
                </c:pt>
                <c:pt idx="6">
                  <c:v>0.40709506397728001</c:v>
                </c:pt>
                <c:pt idx="7">
                  <c:v>0.39118674494198202</c:v>
                </c:pt>
                <c:pt idx="8">
                  <c:v>0.38561431598011803</c:v>
                </c:pt>
                <c:pt idx="9">
                  <c:v>0.42445290320111001</c:v>
                </c:pt>
                <c:pt idx="10">
                  <c:v>0.417119661022399</c:v>
                </c:pt>
                <c:pt idx="11">
                  <c:v>0.345510282094115</c:v>
                </c:pt>
                <c:pt idx="12">
                  <c:v>0.31120563747216701</c:v>
                </c:pt>
                <c:pt idx="13">
                  <c:v>0.359685472452899</c:v>
                </c:pt>
                <c:pt idx="14">
                  <c:v>0.30727956386923</c:v>
                </c:pt>
                <c:pt idx="15">
                  <c:v>0.28520885434812598</c:v>
                </c:pt>
                <c:pt idx="16">
                  <c:v>0.37297300794071597</c:v>
                </c:pt>
                <c:pt idx="17">
                  <c:v>0.45812952189397499</c:v>
                </c:pt>
                <c:pt idx="18">
                  <c:v>0.39555835880514001</c:v>
                </c:pt>
                <c:pt idx="19">
                  <c:v>0.35512327192155602</c:v>
                </c:pt>
                <c:pt idx="20">
                  <c:v>0.39351642179885599</c:v>
                </c:pt>
                <c:pt idx="21">
                  <c:v>0.38613771992886697</c:v>
                </c:pt>
                <c:pt idx="22">
                  <c:v>0.40686888290010098</c:v>
                </c:pt>
                <c:pt idx="23">
                  <c:v>0.37199318398676401</c:v>
                </c:pt>
                <c:pt idx="24">
                  <c:v>0.40285014033396799</c:v>
                </c:pt>
                <c:pt idx="25">
                  <c:v>0.32525337308848201</c:v>
                </c:pt>
                <c:pt idx="26">
                  <c:v>0.374267638786556</c:v>
                </c:pt>
                <c:pt idx="27">
                  <c:v>0.35067492645142101</c:v>
                </c:pt>
                <c:pt idx="28">
                  <c:v>0.326948966644734</c:v>
                </c:pt>
                <c:pt idx="29">
                  <c:v>0.41607924865065399</c:v>
                </c:pt>
                <c:pt idx="30">
                  <c:v>0.305374211769805</c:v>
                </c:pt>
                <c:pt idx="31">
                  <c:v>0.26920276463139298</c:v>
                </c:pt>
                <c:pt idx="32">
                  <c:v>0.34568207914863402</c:v>
                </c:pt>
                <c:pt idx="33">
                  <c:v>0.44658118715656803</c:v>
                </c:pt>
                <c:pt idx="34">
                  <c:v>0.35311388593613302</c:v>
                </c:pt>
                <c:pt idx="35">
                  <c:v>0.32575344439491799</c:v>
                </c:pt>
                <c:pt idx="36">
                  <c:v>0.35761832090245899</c:v>
                </c:pt>
                <c:pt idx="37">
                  <c:v>0.41129992369472301</c:v>
                </c:pt>
                <c:pt idx="38">
                  <c:v>0.368083106549427</c:v>
                </c:pt>
                <c:pt idx="39">
                  <c:v>0.290121323859105</c:v>
                </c:pt>
                <c:pt idx="40">
                  <c:v>0.37441295689412601</c:v>
                </c:pt>
                <c:pt idx="41">
                  <c:v>0.35718865918902198</c:v>
                </c:pt>
                <c:pt idx="42">
                  <c:v>0.37634073008966501</c:v>
                </c:pt>
                <c:pt idx="43">
                  <c:v>0.40622231729744701</c:v>
                </c:pt>
                <c:pt idx="44">
                  <c:v>0.470155771484147</c:v>
                </c:pt>
                <c:pt idx="45">
                  <c:v>0.33385542877219598</c:v>
                </c:pt>
                <c:pt idx="46">
                  <c:v>0.42528370405325999</c:v>
                </c:pt>
                <c:pt idx="47">
                  <c:v>0.29336579614001801</c:v>
                </c:pt>
                <c:pt idx="48">
                  <c:v>0.37398382446557699</c:v>
                </c:pt>
                <c:pt idx="49">
                  <c:v>0.37816657183643099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73B-4E94-A9A5-9D8F8C4EB746}"/>
            </c:ext>
          </c:extLst>
        </c:ser>
        <c:ser>
          <c:idx val="5"/>
          <c:order val="5"/>
          <c:tx>
            <c:strRef>
              <c:f>'Data C-MAPSS fullGoodData'!$G$4</c:f>
              <c:strCache>
                <c:ptCount val="1"/>
                <c:pt idx="0">
                  <c:v>S15 (BPR)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fullGoodData'!$G$5:$G$54</c:f>
              <c:numCache>
                <c:formatCode>General</c:formatCode>
                <c:ptCount val="50"/>
                <c:pt idx="0">
                  <c:v>0.27991313645485599</c:v>
                </c:pt>
                <c:pt idx="1">
                  <c:v>0.24722105492212901</c:v>
                </c:pt>
                <c:pt idx="2">
                  <c:v>0.216942492270188</c:v>
                </c:pt>
                <c:pt idx="3">
                  <c:v>0.28415845071606599</c:v>
                </c:pt>
                <c:pt idx="4">
                  <c:v>0.30800869416320797</c:v>
                </c:pt>
                <c:pt idx="5">
                  <c:v>0.33423173033197001</c:v>
                </c:pt>
                <c:pt idx="6">
                  <c:v>0.29122153649848798</c:v>
                </c:pt>
                <c:pt idx="7">
                  <c:v>0.24985293380355</c:v>
                </c:pt>
                <c:pt idx="8">
                  <c:v>0.32714998096279502</c:v>
                </c:pt>
                <c:pt idx="9">
                  <c:v>0.272115494953655</c:v>
                </c:pt>
                <c:pt idx="10">
                  <c:v>0.237187079481643</c:v>
                </c:pt>
                <c:pt idx="11">
                  <c:v>0.317543140448102</c:v>
                </c:pt>
                <c:pt idx="12">
                  <c:v>0.29252548958928198</c:v>
                </c:pt>
                <c:pt idx="13">
                  <c:v>0.32286023841913802</c:v>
                </c:pt>
                <c:pt idx="14">
                  <c:v>0.31621313714362298</c:v>
                </c:pt>
                <c:pt idx="15">
                  <c:v>0.28018302104151299</c:v>
                </c:pt>
                <c:pt idx="16">
                  <c:v>0.318565577998149</c:v>
                </c:pt>
                <c:pt idx="17">
                  <c:v>0.20952328625529901</c:v>
                </c:pt>
                <c:pt idx="18">
                  <c:v>0.252161751272096</c:v>
                </c:pt>
                <c:pt idx="19">
                  <c:v>0.27416835734967898</c:v>
                </c:pt>
                <c:pt idx="20">
                  <c:v>0.20704114454514699</c:v>
                </c:pt>
                <c:pt idx="21">
                  <c:v>0.30803483047278502</c:v>
                </c:pt>
                <c:pt idx="22">
                  <c:v>0.26177898736496702</c:v>
                </c:pt>
                <c:pt idx="23">
                  <c:v>0.29054334715832703</c:v>
                </c:pt>
                <c:pt idx="24">
                  <c:v>0.26267858129670402</c:v>
                </c:pt>
                <c:pt idx="25">
                  <c:v>0.37505463444966097</c:v>
                </c:pt>
                <c:pt idx="26">
                  <c:v>0.24968763249756601</c:v>
                </c:pt>
                <c:pt idx="27">
                  <c:v>0.223746945998573</c:v>
                </c:pt>
                <c:pt idx="28">
                  <c:v>0.27357624187514801</c:v>
                </c:pt>
                <c:pt idx="29">
                  <c:v>0.285304510751893</c:v>
                </c:pt>
                <c:pt idx="30">
                  <c:v>0.28328877130192298</c:v>
                </c:pt>
                <c:pt idx="31">
                  <c:v>0.33364339506768798</c:v>
                </c:pt>
                <c:pt idx="32">
                  <c:v>0.26578236776992598</c:v>
                </c:pt>
                <c:pt idx="33">
                  <c:v>0.30565758559252698</c:v>
                </c:pt>
                <c:pt idx="34">
                  <c:v>0.23146780398136099</c:v>
                </c:pt>
                <c:pt idx="35">
                  <c:v>0.30412922736827003</c:v>
                </c:pt>
                <c:pt idx="36">
                  <c:v>0.27843871350154797</c:v>
                </c:pt>
                <c:pt idx="37">
                  <c:v>0.28043643928862</c:v>
                </c:pt>
                <c:pt idx="38">
                  <c:v>0.274703305153146</c:v>
                </c:pt>
                <c:pt idx="39">
                  <c:v>0.23922769663940699</c:v>
                </c:pt>
                <c:pt idx="40">
                  <c:v>0.28190752092049798</c:v>
                </c:pt>
                <c:pt idx="41">
                  <c:v>0.41461875218142802</c:v>
                </c:pt>
                <c:pt idx="42">
                  <c:v>0.27763690527962198</c:v>
                </c:pt>
                <c:pt idx="43">
                  <c:v>0.29136151920562903</c:v>
                </c:pt>
                <c:pt idx="44">
                  <c:v>0.30494182240411999</c:v>
                </c:pt>
                <c:pt idx="45">
                  <c:v>0.24669151474145701</c:v>
                </c:pt>
                <c:pt idx="46">
                  <c:v>0.24861773689063801</c:v>
                </c:pt>
                <c:pt idx="47">
                  <c:v>0.25532987380024103</c:v>
                </c:pt>
                <c:pt idx="48">
                  <c:v>0.32377367616956698</c:v>
                </c:pt>
                <c:pt idx="49">
                  <c:v>0.29856059644989902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73B-4E94-A9A5-9D8F8C4EB746}"/>
            </c:ext>
          </c:extLst>
        </c:ser>
        <c:ser>
          <c:idx val="6"/>
          <c:order val="6"/>
          <c:tx>
            <c:strRef>
              <c:f>'Data C-MAPSS fullGoodData'!$H$4</c:f>
              <c:strCache>
                <c:ptCount val="1"/>
                <c:pt idx="0">
                  <c:v>S20 (W31)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'Data C-MAPSS fullGoodData'!$A$5:$A$54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'Data C-MAPSS fullGoodData'!$H$5:$H$54</c:f>
              <c:numCache>
                <c:formatCode>General</c:formatCode>
                <c:ptCount val="50"/>
                <c:pt idx="0">
                  <c:v>0.31347014235533199</c:v>
                </c:pt>
                <c:pt idx="1">
                  <c:v>0.331738516613722</c:v>
                </c:pt>
                <c:pt idx="2">
                  <c:v>0.32642632649288</c:v>
                </c:pt>
                <c:pt idx="3">
                  <c:v>0.25289349400830002</c:v>
                </c:pt>
                <c:pt idx="4">
                  <c:v>0.28664750668078298</c:v>
                </c:pt>
                <c:pt idx="5">
                  <c:v>0.222337182137513</c:v>
                </c:pt>
                <c:pt idx="6">
                  <c:v>0.30939276290357598</c:v>
                </c:pt>
                <c:pt idx="7">
                  <c:v>0.27529807223650499</c:v>
                </c:pt>
                <c:pt idx="8">
                  <c:v>0.27321786920788299</c:v>
                </c:pt>
                <c:pt idx="9">
                  <c:v>0.230681355989175</c:v>
                </c:pt>
                <c:pt idx="10">
                  <c:v>0.29126724818903899</c:v>
                </c:pt>
                <c:pt idx="11">
                  <c:v>0.28034689658649298</c:v>
                </c:pt>
                <c:pt idx="12">
                  <c:v>0.24252911813643699</c:v>
                </c:pt>
                <c:pt idx="13">
                  <c:v>0.34883880401350997</c:v>
                </c:pt>
                <c:pt idx="14">
                  <c:v>0.31158574093682001</c:v>
                </c:pt>
                <c:pt idx="15">
                  <c:v>0.268725692868785</c:v>
                </c:pt>
                <c:pt idx="16">
                  <c:v>0.274031328257615</c:v>
                </c:pt>
                <c:pt idx="17">
                  <c:v>0.27984739239314499</c:v>
                </c:pt>
                <c:pt idx="18">
                  <c:v>0.25944973865106802</c:v>
                </c:pt>
                <c:pt idx="19">
                  <c:v>0.27126506327837102</c:v>
                </c:pt>
                <c:pt idx="20">
                  <c:v>0.30597421805408298</c:v>
                </c:pt>
                <c:pt idx="21">
                  <c:v>0.25692868787710399</c:v>
                </c:pt>
                <c:pt idx="22">
                  <c:v>0.27081110606900799</c:v>
                </c:pt>
                <c:pt idx="23">
                  <c:v>0.242150456310188</c:v>
                </c:pt>
                <c:pt idx="24">
                  <c:v>0.26603657204322501</c:v>
                </c:pt>
                <c:pt idx="25">
                  <c:v>0.28727390376308698</c:v>
                </c:pt>
                <c:pt idx="26">
                  <c:v>0.192987445167144</c:v>
                </c:pt>
                <c:pt idx="27">
                  <c:v>0.340572278525687</c:v>
                </c:pt>
                <c:pt idx="28">
                  <c:v>0.31368997798282</c:v>
                </c:pt>
                <c:pt idx="29">
                  <c:v>0.304544782265247</c:v>
                </c:pt>
                <c:pt idx="30">
                  <c:v>0.25781458511907601</c:v>
                </c:pt>
                <c:pt idx="31">
                  <c:v>0.27368039798987998</c:v>
                </c:pt>
                <c:pt idx="32">
                  <c:v>0.27440797324324601</c:v>
                </c:pt>
                <c:pt idx="33">
                  <c:v>0.27723760063194097</c:v>
                </c:pt>
                <c:pt idx="34">
                  <c:v>0.26702482394661903</c:v>
                </c:pt>
                <c:pt idx="35">
                  <c:v>0.21603724432343299</c:v>
                </c:pt>
                <c:pt idx="36">
                  <c:v>0.297660632951813</c:v>
                </c:pt>
                <c:pt idx="37">
                  <c:v>0.297916099430239</c:v>
                </c:pt>
                <c:pt idx="38">
                  <c:v>0.388645859594277</c:v>
                </c:pt>
                <c:pt idx="39">
                  <c:v>0.29834518227196899</c:v>
                </c:pt>
                <c:pt idx="40">
                  <c:v>0.29112018689389602</c:v>
                </c:pt>
                <c:pt idx="41">
                  <c:v>0.26502546261281501</c:v>
                </c:pt>
                <c:pt idx="42">
                  <c:v>0.31180540849425897</c:v>
                </c:pt>
                <c:pt idx="43">
                  <c:v>0.25528008874098701</c:v>
                </c:pt>
                <c:pt idx="44">
                  <c:v>0.28662179196288801</c:v>
                </c:pt>
                <c:pt idx="45">
                  <c:v>0.258444007462308</c:v>
                </c:pt>
                <c:pt idx="46">
                  <c:v>0.29079413099379497</c:v>
                </c:pt>
                <c:pt idx="47">
                  <c:v>0.26771878518966502</c:v>
                </c:pt>
                <c:pt idx="48">
                  <c:v>0.29274441587253303</c:v>
                </c:pt>
                <c:pt idx="49">
                  <c:v>0.327262474999576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73B-4E94-A9A5-9D8F8C4EB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466287"/>
        <c:axId val="360480847"/>
      </c:scatterChart>
      <c:valAx>
        <c:axId val="360466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80847"/>
        <c:crosses val="autoZero"/>
        <c:crossBetween val="midCat"/>
      </c:valAx>
      <c:valAx>
        <c:axId val="360480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046628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SAR'!$A$119</c:f>
              <c:strCache>
                <c:ptCount val="1"/>
                <c:pt idx="0">
                  <c:v>Linear errors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SAR'!$B$118:$G$118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SAR'!$B$119:$G$119</c:f>
              <c:numCache>
                <c:formatCode>0%</c:formatCode>
                <c:ptCount val="6"/>
                <c:pt idx="0">
                  <c:v>2.0821396799066796</c:v>
                </c:pt>
                <c:pt idx="1">
                  <c:v>1.9916928615423402</c:v>
                </c:pt>
                <c:pt idx="2">
                  <c:v>1.1554272334006781</c:v>
                </c:pt>
                <c:pt idx="3">
                  <c:v>10.228566586296626</c:v>
                </c:pt>
                <c:pt idx="4">
                  <c:v>0</c:v>
                </c:pt>
                <c:pt idx="5">
                  <c:v>1.1062880024447124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4-4A7F-89F4-C60525BF755A}"/>
            </c:ext>
          </c:extLst>
        </c:ser>
        <c:ser>
          <c:idx val="1"/>
          <c:order val="1"/>
          <c:tx>
            <c:strRef>
              <c:f>'Data SAR'!$A$120</c:f>
              <c:strCache>
                <c:ptCount val="1"/>
                <c:pt idx="0">
                  <c:v>Linear errors upd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SAR'!$B$118:$G$118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SAR'!$B$120:$G$120</c:f>
              <c:numCache>
                <c:formatCode>0%</c:formatCode>
                <c:ptCount val="6"/>
                <c:pt idx="0">
                  <c:v>2.9198694963558998</c:v>
                </c:pt>
                <c:pt idx="1">
                  <c:v>0.63465206683709585</c:v>
                </c:pt>
                <c:pt idx="2">
                  <c:v>0.48061002746506004</c:v>
                </c:pt>
                <c:pt idx="3">
                  <c:v>0.24553510253047253</c:v>
                </c:pt>
                <c:pt idx="4">
                  <c:v>4.4953478770380944</c:v>
                </c:pt>
                <c:pt idx="5">
                  <c:v>0.6516850415281914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54-4A7F-89F4-C60525BF755A}"/>
            </c:ext>
          </c:extLst>
        </c:ser>
        <c:ser>
          <c:idx val="2"/>
          <c:order val="2"/>
          <c:tx>
            <c:strRef>
              <c:f>'Data SAR'!$A$121</c:f>
              <c:strCache>
                <c:ptCount val="1"/>
                <c:pt idx="0">
                  <c:v>Exp Sm errors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SAR'!$B$118:$G$118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SAR'!$B$121:$G$121</c:f>
              <c:numCache>
                <c:formatCode>0%</c:formatCode>
                <c:ptCount val="6"/>
                <c:pt idx="0">
                  <c:v>2.3268794635997652</c:v>
                </c:pt>
                <c:pt idx="1">
                  <c:v>0.91250194544073793</c:v>
                </c:pt>
                <c:pt idx="2">
                  <c:v>0.18887701820167882</c:v>
                </c:pt>
                <c:pt idx="3">
                  <c:v>0.23040940108811236</c:v>
                </c:pt>
                <c:pt idx="4">
                  <c:v>3.5785285524164081</c:v>
                </c:pt>
                <c:pt idx="5">
                  <c:v>0.87887982396755571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4-4A7F-89F4-C60525BF755A}"/>
            </c:ext>
          </c:extLst>
        </c:ser>
        <c:ser>
          <c:idx val="3"/>
          <c:order val="3"/>
          <c:tx>
            <c:strRef>
              <c:f>'Data SAR'!$A$122</c:f>
              <c:strCache>
                <c:ptCount val="1"/>
                <c:pt idx="0">
                  <c:v>Exp Sm errors upd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SAR'!$B$118:$G$118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SAR'!$B$122:$G$122</c:f>
              <c:numCache>
                <c:formatCode>0%</c:formatCode>
                <c:ptCount val="6"/>
                <c:pt idx="0">
                  <c:v>2.9198694963558998</c:v>
                </c:pt>
                <c:pt idx="1">
                  <c:v>0.63465206683709585</c:v>
                </c:pt>
                <c:pt idx="2">
                  <c:v>0.48061002746506004</c:v>
                </c:pt>
                <c:pt idx="3">
                  <c:v>0.24553510253047253</c:v>
                </c:pt>
                <c:pt idx="4">
                  <c:v>4.4953478770380944</c:v>
                </c:pt>
                <c:pt idx="5">
                  <c:v>0.6516850415281914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54-4A7F-89F4-C60525BF755A}"/>
            </c:ext>
          </c:extLst>
        </c:ser>
        <c:ser>
          <c:idx val="4"/>
          <c:order val="4"/>
          <c:tx>
            <c:strRef>
              <c:f>'Data SAR'!$A$123</c:f>
              <c:strCache>
                <c:ptCount val="1"/>
                <c:pt idx="0">
                  <c:v>LSTM from paper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SAR'!$B$118:$G$118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SAR'!$B$123:$G$123</c:f>
              <c:numCache>
                <c:formatCode>0%</c:formatCode>
                <c:ptCount val="6"/>
                <c:pt idx="0">
                  <c:v>1.4</c:v>
                </c:pt>
                <c:pt idx="1">
                  <c:v>0.92</c:v>
                </c:pt>
                <c:pt idx="2">
                  <c:v>0.64</c:v>
                </c:pt>
                <c:pt idx="3">
                  <c:v>8.67</c:v>
                </c:pt>
                <c:pt idx="4">
                  <c:v>3.81</c:v>
                </c:pt>
                <c:pt idx="5">
                  <c:v>2.48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54-4A7F-89F4-C60525BF7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0988288"/>
        <c:axId val="1470989120"/>
      </c:barChart>
      <c:catAx>
        <c:axId val="14709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89120"/>
        <c:crosses val="autoZero"/>
        <c:auto val="1"/>
        <c:lblAlgn val="ctr"/>
        <c:lblOffset val="100"/>
        <c:noMultiLvlLbl val="0"/>
      </c:catAx>
      <c:valAx>
        <c:axId val="14709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SAR'!$A$128</c:f>
              <c:strCache>
                <c:ptCount val="1"/>
                <c:pt idx="0">
                  <c:v>Linear errors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SAR'!$B$127:$G$127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SAR'!$B$128:$G$128</c:f>
              <c:numCache>
                <c:formatCode>0.00</c:formatCode>
                <c:ptCount val="6"/>
                <c:pt idx="0">
                  <c:v>13328.361170008619</c:v>
                </c:pt>
                <c:pt idx="1">
                  <c:v>3921.3954988090945</c:v>
                </c:pt>
                <c:pt idx="2">
                  <c:v>6137.5263807111978</c:v>
                </c:pt>
                <c:pt idx="3">
                  <c:v>9520.808911449185</c:v>
                </c:pt>
                <c:pt idx="4">
                  <c:v>3064.864794747471</c:v>
                </c:pt>
                <c:pt idx="5">
                  <c:v>6307.653299080408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B-4D1E-9072-C038EDCD3AB3}"/>
            </c:ext>
          </c:extLst>
        </c:ser>
        <c:ser>
          <c:idx val="1"/>
          <c:order val="1"/>
          <c:tx>
            <c:strRef>
              <c:f>'Data SAR'!$A$129</c:f>
              <c:strCache>
                <c:ptCount val="1"/>
                <c:pt idx="0">
                  <c:v>Linear errors upd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SAR'!$B$127:$G$127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SAR'!$B$129:$G$129</c:f>
              <c:numCache>
                <c:formatCode>0.00</c:formatCode>
                <c:ptCount val="6"/>
                <c:pt idx="0">
                  <c:v>11557.060203186584</c:v>
                </c:pt>
                <c:pt idx="1">
                  <c:v>2493.4056284123253</c:v>
                </c:pt>
                <c:pt idx="2">
                  <c:v>4008.1860088052827</c:v>
                </c:pt>
                <c:pt idx="3">
                  <c:v>10074.130317219402</c:v>
                </c:pt>
                <c:pt idx="4">
                  <c:v>1883.9909518674331</c:v>
                </c:pt>
                <c:pt idx="5">
                  <c:v>4345.9330693334587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B-4D1E-9072-C038EDCD3AB3}"/>
            </c:ext>
          </c:extLst>
        </c:ser>
        <c:ser>
          <c:idx val="2"/>
          <c:order val="2"/>
          <c:tx>
            <c:strRef>
              <c:f>'Data SAR'!$A$130</c:f>
              <c:strCache>
                <c:ptCount val="1"/>
                <c:pt idx="0">
                  <c:v>Exp Sm errors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SAR'!$B$127:$G$127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SAR'!$B$130:$G$130</c:f>
              <c:numCache>
                <c:formatCode>0.00</c:formatCode>
                <c:ptCount val="6"/>
                <c:pt idx="0">
                  <c:v>10315.209370940738</c:v>
                </c:pt>
                <c:pt idx="1">
                  <c:v>3542.2801212134914</c:v>
                </c:pt>
                <c:pt idx="2">
                  <c:v>1151.7805838666752</c:v>
                </c:pt>
                <c:pt idx="3">
                  <c:v>9227.162680996511</c:v>
                </c:pt>
                <c:pt idx="4">
                  <c:v>1651.7220445068738</c:v>
                </c:pt>
                <c:pt idx="5">
                  <c:v>3141.4792367543523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B-4D1E-9072-C038EDCD3AB3}"/>
            </c:ext>
          </c:extLst>
        </c:ser>
        <c:ser>
          <c:idx val="3"/>
          <c:order val="3"/>
          <c:tx>
            <c:strRef>
              <c:f>'Data SAR'!$A$131</c:f>
              <c:strCache>
                <c:ptCount val="1"/>
                <c:pt idx="0">
                  <c:v>Exp Sm errors upd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SAR'!$B$127:$G$127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SAR'!$B$131:$G$131</c:f>
              <c:numCache>
                <c:formatCode>0.00</c:formatCode>
                <c:ptCount val="6"/>
                <c:pt idx="0">
                  <c:v>11557.060203186584</c:v>
                </c:pt>
                <c:pt idx="1">
                  <c:v>2493.4056284123253</c:v>
                </c:pt>
                <c:pt idx="2">
                  <c:v>4008.1860088052827</c:v>
                </c:pt>
                <c:pt idx="3">
                  <c:v>10074.130317219402</c:v>
                </c:pt>
                <c:pt idx="4">
                  <c:v>1883.9909518674331</c:v>
                </c:pt>
                <c:pt idx="5">
                  <c:v>4345.9330693334587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8B-4D1E-9072-C038EDCD3AB3}"/>
            </c:ext>
          </c:extLst>
        </c:ser>
        <c:ser>
          <c:idx val="4"/>
          <c:order val="4"/>
          <c:tx>
            <c:strRef>
              <c:f>'Data SAR'!$A$132</c:f>
              <c:strCache>
                <c:ptCount val="1"/>
                <c:pt idx="0">
                  <c:v>LSTM from paper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SAR'!$B$127:$G$127</c:f>
              <c:strCache>
                <c:ptCount val="6"/>
                <c:pt idx="0">
                  <c:v>Quantity</c:v>
                </c:pt>
                <c:pt idx="1">
                  <c:v>Schedule</c:v>
                </c:pt>
                <c:pt idx="2">
                  <c:v>Engineering</c:v>
                </c:pt>
                <c:pt idx="3">
                  <c:v>Estimating</c:v>
                </c:pt>
                <c:pt idx="4">
                  <c:v>Other</c:v>
                </c:pt>
                <c:pt idx="5">
                  <c:v>Support</c:v>
                </c:pt>
              </c:strCache>
            </c:strRef>
          </c:cat>
          <c:val>
            <c:numRef>
              <c:f>'Data SAR'!$B$132:$G$132</c:f>
              <c:numCache>
                <c:formatCode>0.00</c:formatCode>
                <c:ptCount val="6"/>
                <c:pt idx="0">
                  <c:v>2003</c:v>
                </c:pt>
                <c:pt idx="1">
                  <c:v>3834</c:v>
                </c:pt>
                <c:pt idx="2">
                  <c:v>8363</c:v>
                </c:pt>
                <c:pt idx="3">
                  <c:v>17110</c:v>
                </c:pt>
                <c:pt idx="4">
                  <c:v>208</c:v>
                </c:pt>
                <c:pt idx="5">
                  <c:v>4200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8B-4D1E-9072-C038EDCD3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0988288"/>
        <c:axId val="1470989120"/>
      </c:barChart>
      <c:catAx>
        <c:axId val="14709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89120"/>
        <c:crosses val="autoZero"/>
        <c:auto val="1"/>
        <c:lblAlgn val="ctr"/>
        <c:lblOffset val="100"/>
        <c:noMultiLvlLbl val="0"/>
      </c:catAx>
      <c:valAx>
        <c:axId val="14709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RSME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C-MAPSS'!$B$4</c:f>
              <c:strCache>
                <c:ptCount val="1"/>
                <c:pt idx="0">
                  <c:v>S3 (T30)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C-MAPSS'!$B$5:$B$20</c:f>
              <c:numCache>
                <c:formatCode>General</c:formatCode>
                <c:ptCount val="16"/>
                <c:pt idx="0">
                  <c:v>4.1717952466117803</c:v>
                </c:pt>
                <c:pt idx="1">
                  <c:v>3.9842011675094802</c:v>
                </c:pt>
                <c:pt idx="2">
                  <c:v>4.4983153895984103</c:v>
                </c:pt>
                <c:pt idx="3">
                  <c:v>4.2664384969131701</c:v>
                </c:pt>
                <c:pt idx="4">
                  <c:v>4.6960793800658802</c:v>
                </c:pt>
                <c:pt idx="5">
                  <c:v>4.2675814277933499</c:v>
                </c:pt>
                <c:pt idx="6">
                  <c:v>3.7018747647633399</c:v>
                </c:pt>
                <c:pt idx="7">
                  <c:v>4.3738822518918301</c:v>
                </c:pt>
                <c:pt idx="8">
                  <c:v>4.2224913597760203</c:v>
                </c:pt>
                <c:pt idx="9">
                  <c:v>4.7105122008158302</c:v>
                </c:pt>
                <c:pt idx="10">
                  <c:v>4.3452415203141799</c:v>
                </c:pt>
                <c:pt idx="11">
                  <c:v>3.8503045043988302</c:v>
                </c:pt>
                <c:pt idx="12">
                  <c:v>4.0168415305609102</c:v>
                </c:pt>
                <c:pt idx="13">
                  <c:v>3.5549074667306799</c:v>
                </c:pt>
                <c:pt idx="14">
                  <c:v>5.5445540033692504</c:v>
                </c:pt>
                <c:pt idx="15">
                  <c:v>3.9950479971580202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10-4378-9AFB-C0059067CD50}"/>
            </c:ext>
          </c:extLst>
        </c:ser>
        <c:ser>
          <c:idx val="1"/>
          <c:order val="1"/>
          <c:tx>
            <c:strRef>
              <c:f>'Data C-MAPSS'!$C$4</c:f>
              <c:strCache>
                <c:ptCount val="1"/>
                <c:pt idx="0">
                  <c:v>S4 (T50)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C-MAPSS'!$C$5:$C$20</c:f>
              <c:numCache>
                <c:formatCode>General</c:formatCode>
                <c:ptCount val="16"/>
                <c:pt idx="0">
                  <c:v>3.0043553090531199</c:v>
                </c:pt>
                <c:pt idx="1">
                  <c:v>3.0373080327508899</c:v>
                </c:pt>
                <c:pt idx="2">
                  <c:v>2.8834038614311601</c:v>
                </c:pt>
                <c:pt idx="3">
                  <c:v>2.0765781521922499</c:v>
                </c:pt>
                <c:pt idx="4">
                  <c:v>2.5580101244900799</c:v>
                </c:pt>
                <c:pt idx="5">
                  <c:v>3.1045316761801902</c:v>
                </c:pt>
                <c:pt idx="6">
                  <c:v>4.1546431373713597</c:v>
                </c:pt>
                <c:pt idx="7">
                  <c:v>5.11852438243017</c:v>
                </c:pt>
                <c:pt idx="8">
                  <c:v>3.0277257043379802</c:v>
                </c:pt>
                <c:pt idx="9">
                  <c:v>3.1149675101848899</c:v>
                </c:pt>
                <c:pt idx="10">
                  <c:v>5.5724838652452302</c:v>
                </c:pt>
                <c:pt idx="11">
                  <c:v>4.2988318939165797</c:v>
                </c:pt>
                <c:pt idx="12">
                  <c:v>4.2941221352490402</c:v>
                </c:pt>
                <c:pt idx="13">
                  <c:v>4.8057956253806298</c:v>
                </c:pt>
                <c:pt idx="14">
                  <c:v>4.7207192429271601</c:v>
                </c:pt>
                <c:pt idx="15">
                  <c:v>3.5403982352184702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910-4378-9AFB-C0059067CD50}"/>
            </c:ext>
          </c:extLst>
        </c:ser>
        <c:ser>
          <c:idx val="2"/>
          <c:order val="2"/>
          <c:tx>
            <c:strRef>
              <c:f>'Data C-MAPSS'!$D$4</c:f>
              <c:strCache>
                <c:ptCount val="1"/>
                <c:pt idx="0">
                  <c:v>S7 (P30)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C-MAPSS'!$D$5:$D$20</c:f>
              <c:numCache>
                <c:formatCode>General</c:formatCode>
                <c:ptCount val="16"/>
                <c:pt idx="0">
                  <c:v>0.37363693147593502</c:v>
                </c:pt>
                <c:pt idx="1">
                  <c:v>0.40895811001960802</c:v>
                </c:pt>
                <c:pt idx="2">
                  <c:v>0.28635382424483502</c:v>
                </c:pt>
                <c:pt idx="3">
                  <c:v>0.36910121642725602</c:v>
                </c:pt>
                <c:pt idx="4">
                  <c:v>0.42804328218135901</c:v>
                </c:pt>
                <c:pt idx="5">
                  <c:v>0.3070186953247</c:v>
                </c:pt>
                <c:pt idx="6">
                  <c:v>0.31670796116688199</c:v>
                </c:pt>
                <c:pt idx="7">
                  <c:v>0.44098788548534501</c:v>
                </c:pt>
                <c:pt idx="8">
                  <c:v>0.44828583539306099</c:v>
                </c:pt>
                <c:pt idx="9">
                  <c:v>0.51283602517754501</c:v>
                </c:pt>
                <c:pt idx="10">
                  <c:v>0.59057868553865001</c:v>
                </c:pt>
                <c:pt idx="11">
                  <c:v>0.51856220783234797</c:v>
                </c:pt>
                <c:pt idx="12">
                  <c:v>0.34016311520560799</c:v>
                </c:pt>
                <c:pt idx="13">
                  <c:v>0.404119662618249</c:v>
                </c:pt>
                <c:pt idx="14">
                  <c:v>0.44361815593788101</c:v>
                </c:pt>
                <c:pt idx="15">
                  <c:v>0.53329077217671905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910-4378-9AFB-C0059067CD50}"/>
            </c:ext>
          </c:extLst>
        </c:ser>
        <c:ser>
          <c:idx val="3"/>
          <c:order val="3"/>
          <c:tx>
            <c:strRef>
              <c:f>'Data C-MAPSS'!$E$4</c:f>
              <c:strCache>
                <c:ptCount val="1"/>
                <c:pt idx="0">
                  <c:v>S9 (Nc)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C-MAPSS'!$E$5:$E$20</c:f>
              <c:numCache>
                <c:formatCode>General</c:formatCode>
                <c:ptCount val="16"/>
                <c:pt idx="0">
                  <c:v>4.9243307497906601</c:v>
                </c:pt>
                <c:pt idx="1">
                  <c:v>4.8745619072770197</c:v>
                </c:pt>
                <c:pt idx="2">
                  <c:v>4.1032488975387098</c:v>
                </c:pt>
                <c:pt idx="3">
                  <c:v>4.9525349340235696</c:v>
                </c:pt>
                <c:pt idx="4">
                  <c:v>3.6765386389424899</c:v>
                </c:pt>
                <c:pt idx="5">
                  <c:v>4.5099412077067296</c:v>
                </c:pt>
                <c:pt idx="6">
                  <c:v>3.9828849754004101</c:v>
                </c:pt>
                <c:pt idx="7">
                  <c:v>3.19206497237735</c:v>
                </c:pt>
                <c:pt idx="8">
                  <c:v>2.9564663336184398</c:v>
                </c:pt>
                <c:pt idx="9">
                  <c:v>2.11728385179959</c:v>
                </c:pt>
                <c:pt idx="10">
                  <c:v>4.5459089166843603</c:v>
                </c:pt>
                <c:pt idx="11">
                  <c:v>4.4556279528869904</c:v>
                </c:pt>
                <c:pt idx="12">
                  <c:v>4.4290935525195003</c:v>
                </c:pt>
                <c:pt idx="13">
                  <c:v>4.80652105966145</c:v>
                </c:pt>
                <c:pt idx="14">
                  <c:v>4.42800069461547</c:v>
                </c:pt>
                <c:pt idx="15">
                  <c:v>4.8732177783424904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910-4378-9AFB-C0059067CD50}"/>
            </c:ext>
          </c:extLst>
        </c:ser>
        <c:ser>
          <c:idx val="4"/>
          <c:order val="4"/>
          <c:tx>
            <c:strRef>
              <c:f>'Data C-MAPSS'!$F$4</c:f>
              <c:strCache>
                <c:ptCount val="1"/>
                <c:pt idx="0">
                  <c:v>S11 (Ps30)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C-MAPSS'!$F$5:$F$20</c:f>
              <c:numCache>
                <c:formatCode>General</c:formatCode>
                <c:ptCount val="16"/>
                <c:pt idx="0">
                  <c:v>0.13701569388854701</c:v>
                </c:pt>
                <c:pt idx="1">
                  <c:v>0.109113561345427</c:v>
                </c:pt>
                <c:pt idx="2">
                  <c:v>7.8779426725818599E-2</c:v>
                </c:pt>
                <c:pt idx="3">
                  <c:v>0.13013907137373901</c:v>
                </c:pt>
                <c:pt idx="4">
                  <c:v>0.117468538291247</c:v>
                </c:pt>
                <c:pt idx="5">
                  <c:v>0.114868896877586</c:v>
                </c:pt>
                <c:pt idx="6">
                  <c:v>0.13198896702377999</c:v>
                </c:pt>
                <c:pt idx="7">
                  <c:v>5.92381906795892E-2</c:v>
                </c:pt>
                <c:pt idx="8">
                  <c:v>0.11831355604407</c:v>
                </c:pt>
                <c:pt idx="9">
                  <c:v>0.110651776126239</c:v>
                </c:pt>
                <c:pt idx="10">
                  <c:v>8.9955820387586094E-2</c:v>
                </c:pt>
                <c:pt idx="11">
                  <c:v>0.153014899908201</c:v>
                </c:pt>
                <c:pt idx="12">
                  <c:v>0.107039210722239</c:v>
                </c:pt>
                <c:pt idx="13">
                  <c:v>7.3185997737299002E-2</c:v>
                </c:pt>
                <c:pt idx="14">
                  <c:v>8.6599021625766395E-2</c:v>
                </c:pt>
                <c:pt idx="15">
                  <c:v>0.104954220209948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910-4378-9AFB-C0059067CD50}"/>
            </c:ext>
          </c:extLst>
        </c:ser>
        <c:ser>
          <c:idx val="5"/>
          <c:order val="5"/>
          <c:tx>
            <c:strRef>
              <c:f>'Data C-MAPSS'!$G$4</c:f>
              <c:strCache>
                <c:ptCount val="1"/>
                <c:pt idx="0">
                  <c:v>S12 (Phi)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C-MAPSS'!$G$5:$G$20</c:f>
              <c:numCache>
                <c:formatCode>General</c:formatCode>
                <c:ptCount val="16"/>
                <c:pt idx="0">
                  <c:v>0.42887489744816498</c:v>
                </c:pt>
                <c:pt idx="1">
                  <c:v>0.31579328634089199</c:v>
                </c:pt>
                <c:pt idx="2">
                  <c:v>0.30002025025456902</c:v>
                </c:pt>
                <c:pt idx="3">
                  <c:v>0.28958650660624902</c:v>
                </c:pt>
                <c:pt idx="4">
                  <c:v>0.40940811401400101</c:v>
                </c:pt>
                <c:pt idx="5">
                  <c:v>0.335478053113271</c:v>
                </c:pt>
                <c:pt idx="6">
                  <c:v>0.26555651769717398</c:v>
                </c:pt>
                <c:pt idx="7">
                  <c:v>0.29274848486817401</c:v>
                </c:pt>
                <c:pt idx="8">
                  <c:v>0.33546644935085501</c:v>
                </c:pt>
                <c:pt idx="9">
                  <c:v>0.243234800999028</c:v>
                </c:pt>
                <c:pt idx="10">
                  <c:v>0.29440655253069897</c:v>
                </c:pt>
                <c:pt idx="11">
                  <c:v>0.34014910478876897</c:v>
                </c:pt>
                <c:pt idx="12">
                  <c:v>0.272743600556204</c:v>
                </c:pt>
                <c:pt idx="13">
                  <c:v>0.25581043105165202</c:v>
                </c:pt>
                <c:pt idx="14">
                  <c:v>0.24472800050696</c:v>
                </c:pt>
                <c:pt idx="15">
                  <c:v>0.312097463277833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910-4378-9AFB-C0059067CD50}"/>
            </c:ext>
          </c:extLst>
        </c:ser>
        <c:ser>
          <c:idx val="6"/>
          <c:order val="6"/>
          <c:tx>
            <c:strRef>
              <c:f>'Data C-MAPSS'!$H$4</c:f>
              <c:strCache>
                <c:ptCount val="1"/>
                <c:pt idx="0">
                  <c:v>S14 (NRc)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C-MAPSS'!$H$5:$H$20</c:f>
              <c:numCache>
                <c:formatCode>General</c:formatCode>
                <c:ptCount val="16"/>
                <c:pt idx="0">
                  <c:v>3.8717859186374501</c:v>
                </c:pt>
                <c:pt idx="1">
                  <c:v>3.3820473073114399</c:v>
                </c:pt>
                <c:pt idx="2">
                  <c:v>4.6352124093572398</c:v>
                </c:pt>
                <c:pt idx="3">
                  <c:v>3.4910558363948301</c:v>
                </c:pt>
                <c:pt idx="4">
                  <c:v>2.7396209477261002</c:v>
                </c:pt>
                <c:pt idx="5">
                  <c:v>2.1883574875253902</c:v>
                </c:pt>
                <c:pt idx="6">
                  <c:v>2.4734390850630499</c:v>
                </c:pt>
                <c:pt idx="7">
                  <c:v>1.9504881613595899</c:v>
                </c:pt>
                <c:pt idx="8">
                  <c:v>3.06883989725155</c:v>
                </c:pt>
                <c:pt idx="9">
                  <c:v>3.6607494350494001</c:v>
                </c:pt>
                <c:pt idx="10">
                  <c:v>3.0854981481998398</c:v>
                </c:pt>
                <c:pt idx="11">
                  <c:v>3.1935064106854298</c:v>
                </c:pt>
                <c:pt idx="12">
                  <c:v>3.6651114184929798</c:v>
                </c:pt>
                <c:pt idx="13">
                  <c:v>2.3496005802086999</c:v>
                </c:pt>
                <c:pt idx="14">
                  <c:v>3.1035754645248099</c:v>
                </c:pt>
                <c:pt idx="15">
                  <c:v>3.34909497052965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910-4378-9AFB-C0059067CD50}"/>
            </c:ext>
          </c:extLst>
        </c:ser>
        <c:ser>
          <c:idx val="7"/>
          <c:order val="7"/>
          <c:tx>
            <c:strRef>
              <c:f>'Data C-MAPSS'!$I$4</c:f>
              <c:strCache>
                <c:ptCount val="1"/>
                <c:pt idx="0">
                  <c:v>S15 (BPR)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C-MAPSS'!$I$5:$I$20</c:f>
              <c:numCache>
                <c:formatCode>General</c:formatCode>
                <c:ptCount val="16"/>
                <c:pt idx="0">
                  <c:v>2.2334583035367998E-2</c:v>
                </c:pt>
                <c:pt idx="1">
                  <c:v>1.8534097643764898E-2</c:v>
                </c:pt>
                <c:pt idx="2">
                  <c:v>1.9146872214253399E-2</c:v>
                </c:pt>
                <c:pt idx="3">
                  <c:v>1.63878003421804E-2</c:v>
                </c:pt>
                <c:pt idx="4">
                  <c:v>2.1019912115618201E-2</c:v>
                </c:pt>
                <c:pt idx="5">
                  <c:v>1.7340354719320501E-2</c:v>
                </c:pt>
                <c:pt idx="6">
                  <c:v>2.27733478731269E-2</c:v>
                </c:pt>
                <c:pt idx="7">
                  <c:v>2.42656790336961E-2</c:v>
                </c:pt>
                <c:pt idx="8">
                  <c:v>2.0629928398430201E-2</c:v>
                </c:pt>
                <c:pt idx="9">
                  <c:v>2.4815464584321299E-2</c:v>
                </c:pt>
                <c:pt idx="10">
                  <c:v>2.0648804080831501E-2</c:v>
                </c:pt>
                <c:pt idx="11">
                  <c:v>1.56231747134093E-2</c:v>
                </c:pt>
                <c:pt idx="12">
                  <c:v>1.7625101640316401E-2</c:v>
                </c:pt>
                <c:pt idx="13">
                  <c:v>2.8325740758883E-2</c:v>
                </c:pt>
                <c:pt idx="14">
                  <c:v>1.6359209088859902E-2</c:v>
                </c:pt>
                <c:pt idx="15">
                  <c:v>1.4551576277005899E-2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910-4378-9AFB-C0059067CD50}"/>
            </c:ext>
          </c:extLst>
        </c:ser>
        <c:ser>
          <c:idx val="8"/>
          <c:order val="8"/>
          <c:tx>
            <c:strRef>
              <c:f>'Data C-MAPSS'!$J$4</c:f>
              <c:strCache>
                <c:ptCount val="1"/>
                <c:pt idx="0">
                  <c:v>S20 (W31)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C-MAPSS'!$J$5:$J$20</c:f>
              <c:numCache>
                <c:formatCode>General</c:formatCode>
                <c:ptCount val="16"/>
                <c:pt idx="0">
                  <c:v>6.8659744782909496E-2</c:v>
                </c:pt>
                <c:pt idx="1">
                  <c:v>0.108088206728316</c:v>
                </c:pt>
                <c:pt idx="2">
                  <c:v>9.68200049912393E-2</c:v>
                </c:pt>
                <c:pt idx="3">
                  <c:v>0.122439210291121</c:v>
                </c:pt>
                <c:pt idx="4">
                  <c:v>0.103619982944068</c:v>
                </c:pt>
                <c:pt idx="5">
                  <c:v>7.9347779432969195E-2</c:v>
                </c:pt>
                <c:pt idx="6">
                  <c:v>9.6389769394010893E-2</c:v>
                </c:pt>
                <c:pt idx="7">
                  <c:v>9.10776732951602E-2</c:v>
                </c:pt>
                <c:pt idx="8">
                  <c:v>0.12699106553859901</c:v>
                </c:pt>
                <c:pt idx="9">
                  <c:v>0.101956393335881</c:v>
                </c:pt>
                <c:pt idx="10">
                  <c:v>0.118250247767525</c:v>
                </c:pt>
                <c:pt idx="11">
                  <c:v>0.109754366645825</c:v>
                </c:pt>
                <c:pt idx="12">
                  <c:v>7.2440880778998601E-2</c:v>
                </c:pt>
                <c:pt idx="13">
                  <c:v>8.4285123080014401E-2</c:v>
                </c:pt>
                <c:pt idx="14">
                  <c:v>8.6752573521017604E-2</c:v>
                </c:pt>
                <c:pt idx="15">
                  <c:v>5.60173980767565E-2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910-4378-9AFB-C0059067CD50}"/>
            </c:ext>
          </c:extLst>
        </c:ser>
        <c:ser>
          <c:idx val="9"/>
          <c:order val="9"/>
          <c:tx>
            <c:strRef>
              <c:f>'Data C-MAPSS'!$K$4</c:f>
              <c:strCache>
                <c:ptCount val="1"/>
                <c:pt idx="0">
                  <c:v>ProcssNoise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'Data C-MAPSS'!$A$5:$A$20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'Data C-MAPSS'!$K$5:$K$20</c:f>
              <c:numCache>
                <c:formatCode>General</c:formatCode>
                <c:ptCount val="16"/>
                <c:pt idx="0">
                  <c:v>0.109620599728674</c:v>
                </c:pt>
                <c:pt idx="1">
                  <c:v>0.540639278551306</c:v>
                </c:pt>
                <c:pt idx="2">
                  <c:v>0.38125439900897101</c:v>
                </c:pt>
                <c:pt idx="3">
                  <c:v>0.109620599728674</c:v>
                </c:pt>
                <c:pt idx="4">
                  <c:v>0.109620599728674</c:v>
                </c:pt>
                <c:pt idx="5">
                  <c:v>0.38125439900897101</c:v>
                </c:pt>
                <c:pt idx="6">
                  <c:v>0.38125439900897101</c:v>
                </c:pt>
                <c:pt idx="7">
                  <c:v>0.540639278551306</c:v>
                </c:pt>
                <c:pt idx="8">
                  <c:v>0.540639278551306</c:v>
                </c:pt>
                <c:pt idx="9">
                  <c:v>0.109620599728674</c:v>
                </c:pt>
                <c:pt idx="10">
                  <c:v>0.109620599728674</c:v>
                </c:pt>
                <c:pt idx="11">
                  <c:v>0.38125439900897101</c:v>
                </c:pt>
                <c:pt idx="12">
                  <c:v>0.109620599728674</c:v>
                </c:pt>
                <c:pt idx="13">
                  <c:v>0.540639278551306</c:v>
                </c:pt>
                <c:pt idx="14">
                  <c:v>0.109620599728674</c:v>
                </c:pt>
                <c:pt idx="15">
                  <c:v>0.109620599728674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910-4378-9AFB-C0059067C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0991616"/>
        <c:axId val="1470990784"/>
      </c:scatterChart>
      <c:valAx>
        <c:axId val="1470991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90784"/>
        <c:crosses val="autoZero"/>
        <c:crossBetween val="midCat"/>
      </c:valAx>
      <c:valAx>
        <c:axId val="14709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099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C-MAPSS'!$A$77</c:f>
              <c:strCache>
                <c:ptCount val="1"/>
                <c:pt idx="0">
                  <c:v>Linear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C-MAPSS'!$B$76:$K$76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C-MAPSS'!$B$77:$K$77</c:f>
              <c:numCache>
                <c:formatCode>0%</c:formatCode>
                <c:ptCount val="10"/>
                <c:pt idx="0">
                  <c:v>0.14356956804220761</c:v>
                </c:pt>
                <c:pt idx="1">
                  <c:v>0.1517969108825476</c:v>
                </c:pt>
                <c:pt idx="2">
                  <c:v>0.18778376300527536</c:v>
                </c:pt>
                <c:pt idx="3">
                  <c:v>0.62014551285307418</c:v>
                </c:pt>
                <c:pt idx="4">
                  <c:v>0.18150879430932179</c:v>
                </c:pt>
                <c:pt idx="5">
                  <c:v>0.15975476799575086</c:v>
                </c:pt>
                <c:pt idx="6">
                  <c:v>0.30855905187921773</c:v>
                </c:pt>
                <c:pt idx="7">
                  <c:v>0.41065599914794337</c:v>
                </c:pt>
                <c:pt idx="8">
                  <c:v>0.41363700878163112</c:v>
                </c:pt>
                <c:pt idx="9">
                  <c:v>1.8985107269318073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0-4B64-80A1-EB867E847B75}"/>
            </c:ext>
          </c:extLst>
        </c:ser>
        <c:ser>
          <c:idx val="1"/>
          <c:order val="1"/>
          <c:tx>
            <c:strRef>
              <c:f>'Data C-MAPSS'!$A$78</c:f>
              <c:strCache>
                <c:ptCount val="1"/>
                <c:pt idx="0">
                  <c:v>Linear upd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C-MAPSS'!$B$76:$K$76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C-MAPSS'!$B$78:$K$78</c:f>
              <c:numCache>
                <c:formatCode>0%</c:formatCode>
                <c:ptCount val="10"/>
                <c:pt idx="0">
                  <c:v>0.12811945369713751</c:v>
                </c:pt>
                <c:pt idx="1">
                  <c:v>0.15842623900141672</c:v>
                </c:pt>
                <c:pt idx="2">
                  <c:v>0.20189805906260197</c:v>
                </c:pt>
                <c:pt idx="3">
                  <c:v>0.28199452052613677</c:v>
                </c:pt>
                <c:pt idx="4">
                  <c:v>0.2207199231728264</c:v>
                </c:pt>
                <c:pt idx="5">
                  <c:v>0.114004804056484</c:v>
                </c:pt>
                <c:pt idx="6">
                  <c:v>0.20424104593601972</c:v>
                </c:pt>
                <c:pt idx="7">
                  <c:v>0.31084071111896638</c:v>
                </c:pt>
                <c:pt idx="8">
                  <c:v>0.29892098165257852</c:v>
                </c:pt>
                <c:pt idx="9">
                  <c:v>1.4636254668161164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40-4B64-80A1-EB867E847B75}"/>
            </c:ext>
          </c:extLst>
        </c:ser>
        <c:ser>
          <c:idx val="2"/>
          <c:order val="2"/>
          <c:tx>
            <c:strRef>
              <c:f>'Data C-MAPSS'!$A$79</c:f>
              <c:strCache>
                <c:ptCount val="1"/>
                <c:pt idx="0">
                  <c:v>Exp smoothing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C-MAPSS'!$B$76:$K$76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C-MAPSS'!$B$79:$K$79</c:f>
              <c:numCache>
                <c:formatCode>0%</c:formatCode>
                <c:ptCount val="10"/>
                <c:pt idx="0">
                  <c:v>0.14115413289135431</c:v>
                </c:pt>
                <c:pt idx="1">
                  <c:v>0.11880943538860611</c:v>
                </c:pt>
                <c:pt idx="2">
                  <c:v>0.19132598582145754</c:v>
                </c:pt>
                <c:pt idx="3">
                  <c:v>0.63731597257797412</c:v>
                </c:pt>
                <c:pt idx="4">
                  <c:v>0.18951783637708575</c:v>
                </c:pt>
                <c:pt idx="5">
                  <c:v>0.15374418273750862</c:v>
                </c:pt>
                <c:pt idx="6">
                  <c:v>0.26460454486399254</c:v>
                </c:pt>
                <c:pt idx="7">
                  <c:v>0.44428348564853271</c:v>
                </c:pt>
                <c:pt idx="8">
                  <c:v>0.41591081844695738</c:v>
                </c:pt>
                <c:pt idx="9">
                  <c:v>1.6942198502839272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40-4B64-80A1-EB867E847B75}"/>
            </c:ext>
          </c:extLst>
        </c:ser>
        <c:ser>
          <c:idx val="3"/>
          <c:order val="3"/>
          <c:tx>
            <c:strRef>
              <c:f>'Data C-MAPSS'!$A$80</c:f>
              <c:strCache>
                <c:ptCount val="1"/>
                <c:pt idx="0">
                  <c:v>Exp smoothing upd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C-MAPSS'!$B$76:$K$76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C-MAPSS'!$B$80:$K$80</c:f>
              <c:numCache>
                <c:formatCode>0%</c:formatCode>
                <c:ptCount val="10"/>
                <c:pt idx="0">
                  <c:v>0.12811945369713751</c:v>
                </c:pt>
                <c:pt idx="1">
                  <c:v>0.15842623900141672</c:v>
                </c:pt>
                <c:pt idx="2">
                  <c:v>0.20189805906260197</c:v>
                </c:pt>
                <c:pt idx="3">
                  <c:v>0.28199452052613677</c:v>
                </c:pt>
                <c:pt idx="4">
                  <c:v>0.2207199231728264</c:v>
                </c:pt>
                <c:pt idx="5">
                  <c:v>0.114004804056484</c:v>
                </c:pt>
                <c:pt idx="6">
                  <c:v>0.20424104593601972</c:v>
                </c:pt>
                <c:pt idx="7">
                  <c:v>0.31084071111896638</c:v>
                </c:pt>
                <c:pt idx="8">
                  <c:v>0.29892098165257852</c:v>
                </c:pt>
                <c:pt idx="9">
                  <c:v>1.4636254668161164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40-4B64-80A1-EB867E847B75}"/>
            </c:ext>
          </c:extLst>
        </c:ser>
        <c:ser>
          <c:idx val="4"/>
          <c:order val="4"/>
          <c:tx>
            <c:strRef>
              <c:f>'Data C-MAPSS'!$A$81</c:f>
              <c:strCache>
                <c:ptCount val="1"/>
                <c:pt idx="0">
                  <c:v>LSTM from paper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C-MAPSS'!$B$76:$K$76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C-MAPSS'!$B$81:$K$81</c:f>
              <c:numCache>
                <c:formatCode>0%</c:formatCode>
                <c:ptCount val="10"/>
                <c:pt idx="0">
                  <c:v>0.23</c:v>
                </c:pt>
                <c:pt idx="1">
                  <c:v>0.7</c:v>
                </c:pt>
                <c:pt idx="2">
                  <c:v>0.3</c:v>
                </c:pt>
                <c:pt idx="3">
                  <c:v>0.46</c:v>
                </c:pt>
                <c:pt idx="4">
                  <c:v>0.26</c:v>
                </c:pt>
                <c:pt idx="5">
                  <c:v>0.2</c:v>
                </c:pt>
                <c:pt idx="6">
                  <c:v>0.4</c:v>
                </c:pt>
                <c:pt idx="7">
                  <c:v>0.16</c:v>
                </c:pt>
                <c:pt idx="8">
                  <c:v>0.2</c:v>
                </c:pt>
                <c:pt idx="9">
                  <c:v>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40-4B64-80A1-EB867E84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817696"/>
        <c:axId val="1248808544"/>
      </c:barChart>
      <c:catAx>
        <c:axId val="124881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48808544"/>
        <c:crosses val="autoZero"/>
        <c:auto val="1"/>
        <c:lblAlgn val="ctr"/>
        <c:lblOffset val="100"/>
        <c:noMultiLvlLbl val="0"/>
      </c:catAx>
      <c:valAx>
        <c:axId val="12488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MAPE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4881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C-MAPSS'!$A$86</c:f>
              <c:strCache>
                <c:ptCount val="1"/>
                <c:pt idx="0">
                  <c:v>Linear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C-MAPSS'!$B$85:$K$85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C-MAPSS'!$B$86:$K$86</c:f>
              <c:numCache>
                <c:formatCode>0.00</c:formatCode>
                <c:ptCount val="10"/>
                <c:pt idx="0">
                  <c:v>0.67980749337705437</c:v>
                </c:pt>
                <c:pt idx="1">
                  <c:v>0.86695650734529472</c:v>
                </c:pt>
                <c:pt idx="2">
                  <c:v>9.3404942357899937E-2</c:v>
                </c:pt>
                <c:pt idx="3">
                  <c:v>2.9173091413671113</c:v>
                </c:pt>
                <c:pt idx="4">
                  <c:v>2.506220696157967E-2</c:v>
                </c:pt>
                <c:pt idx="5">
                  <c:v>5.7845765485012496E-2</c:v>
                </c:pt>
                <c:pt idx="6">
                  <c:v>1.0976482276549262</c:v>
                </c:pt>
                <c:pt idx="7">
                  <c:v>7.4575126335401217E-3</c:v>
                </c:pt>
                <c:pt idx="8">
                  <c:v>3.5402325848037604E-2</c:v>
                </c:pt>
                <c:pt idx="9">
                  <c:v>0.25472252360954767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BF-41C1-A1A0-8732286D5875}"/>
            </c:ext>
          </c:extLst>
        </c:ser>
        <c:ser>
          <c:idx val="1"/>
          <c:order val="1"/>
          <c:tx>
            <c:strRef>
              <c:f>'Data C-MAPSS'!$A$87</c:f>
              <c:strCache>
                <c:ptCount val="1"/>
                <c:pt idx="0">
                  <c:v>Linear upd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C-MAPSS'!$B$85:$K$85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C-MAPSS'!$B$87:$K$87</c:f>
              <c:numCache>
                <c:formatCode>0.00</c:formatCode>
                <c:ptCount val="10"/>
                <c:pt idx="0">
                  <c:v>0.74451194823721045</c:v>
                </c:pt>
                <c:pt idx="1">
                  <c:v>0.96251535408399924</c:v>
                </c:pt>
                <c:pt idx="2">
                  <c:v>0.10703262872019269</c:v>
                </c:pt>
                <c:pt idx="3">
                  <c:v>1.3734222075530063</c:v>
                </c:pt>
                <c:pt idx="4">
                  <c:v>2.9285338572996228E-2</c:v>
                </c:pt>
                <c:pt idx="5">
                  <c:v>4.2881562382464086E-2</c:v>
                </c:pt>
                <c:pt idx="6">
                  <c:v>0.66486961705166336</c:v>
                </c:pt>
                <c:pt idx="7">
                  <c:v>5.9929574930271236E-3</c:v>
                </c:pt>
                <c:pt idx="8">
                  <c:v>2.5979723316185848E-2</c:v>
                </c:pt>
                <c:pt idx="9">
                  <c:v>0.21833806749530849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BF-41C1-A1A0-8732286D5875}"/>
            </c:ext>
          </c:extLst>
        </c:ser>
        <c:ser>
          <c:idx val="2"/>
          <c:order val="2"/>
          <c:tx>
            <c:strRef>
              <c:f>'Data C-MAPSS'!$A$88</c:f>
              <c:strCache>
                <c:ptCount val="1"/>
                <c:pt idx="0">
                  <c:v>Exp smoothing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C-MAPSS'!$B$85:$K$85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C-MAPSS'!$B$88:$K$88</c:f>
              <c:numCache>
                <c:formatCode>0.00</c:formatCode>
                <c:ptCount val="10"/>
                <c:pt idx="0">
                  <c:v>0.67493628208004053</c:v>
                </c:pt>
                <c:pt idx="1">
                  <c:v>0.76882458742565163</c:v>
                </c:pt>
                <c:pt idx="2">
                  <c:v>9.5508412853887462E-2</c:v>
                </c:pt>
                <c:pt idx="3">
                  <c:v>2.9939189840186646</c:v>
                </c:pt>
                <c:pt idx="4">
                  <c:v>2.45888067558927E-2</c:v>
                </c:pt>
                <c:pt idx="5">
                  <c:v>5.6475091224825781E-2</c:v>
                </c:pt>
                <c:pt idx="6">
                  <c:v>0.9766353477991474</c:v>
                </c:pt>
                <c:pt idx="7">
                  <c:v>8.0510402552020736E-3</c:v>
                </c:pt>
                <c:pt idx="8">
                  <c:v>3.5588571063429442E-2</c:v>
                </c:pt>
                <c:pt idx="9">
                  <c:v>0.22988973212602556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BF-41C1-A1A0-8732286D5875}"/>
            </c:ext>
          </c:extLst>
        </c:ser>
        <c:ser>
          <c:idx val="3"/>
          <c:order val="3"/>
          <c:tx>
            <c:strRef>
              <c:f>'Data C-MAPSS'!$A$89</c:f>
              <c:strCache>
                <c:ptCount val="1"/>
                <c:pt idx="0">
                  <c:v>Exp smoothing upd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C-MAPSS'!$B$85:$K$85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C-MAPSS'!$B$89:$K$89</c:f>
              <c:numCache>
                <c:formatCode>0.00</c:formatCode>
                <c:ptCount val="10"/>
                <c:pt idx="0">
                  <c:v>0.74451194823721045</c:v>
                </c:pt>
                <c:pt idx="1">
                  <c:v>0.96251535408399924</c:v>
                </c:pt>
                <c:pt idx="2">
                  <c:v>0.10703262872019269</c:v>
                </c:pt>
                <c:pt idx="3">
                  <c:v>1.3734222075530063</c:v>
                </c:pt>
                <c:pt idx="4">
                  <c:v>2.9285338572996228E-2</c:v>
                </c:pt>
                <c:pt idx="5">
                  <c:v>4.2881562382464086E-2</c:v>
                </c:pt>
                <c:pt idx="6">
                  <c:v>0.66486961705166336</c:v>
                </c:pt>
                <c:pt idx="7">
                  <c:v>5.9929574930271236E-3</c:v>
                </c:pt>
                <c:pt idx="8">
                  <c:v>2.5979723316185848E-2</c:v>
                </c:pt>
                <c:pt idx="9">
                  <c:v>0.21833806749530849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BF-41C1-A1A0-8732286D5875}"/>
            </c:ext>
          </c:extLst>
        </c:ser>
        <c:ser>
          <c:idx val="4"/>
          <c:order val="4"/>
          <c:tx>
            <c:strRef>
              <c:f>'Data C-MAPSS'!$A$90</c:f>
              <c:strCache>
                <c:ptCount val="1"/>
                <c:pt idx="0">
                  <c:v>LSTM from paper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C-MAPSS'!$B$85:$K$85</c:f>
              <c:strCache>
                <c:ptCount val="10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S9 (Nc)</c:v>
                </c:pt>
                <c:pt idx="4">
                  <c:v>S11 (Ps30)</c:v>
                </c:pt>
                <c:pt idx="5">
                  <c:v>S12 (Phi)</c:v>
                </c:pt>
                <c:pt idx="6">
                  <c:v>S14 (NRc)</c:v>
                </c:pt>
                <c:pt idx="7">
                  <c:v>S15 (BPR)</c:v>
                </c:pt>
                <c:pt idx="8">
                  <c:v>S20 (W31)</c:v>
                </c:pt>
                <c:pt idx="9">
                  <c:v>ProcssNoise</c:v>
                </c:pt>
              </c:strCache>
            </c:strRef>
          </c:cat>
          <c:val>
            <c:numRef>
              <c:f>'Data C-MAPSS'!$B$90:$K$90</c:f>
              <c:numCache>
                <c:formatCode>0.00</c:formatCode>
                <c:ptCount val="10"/>
                <c:pt idx="0">
                  <c:v>12.52</c:v>
                </c:pt>
                <c:pt idx="1">
                  <c:v>0</c:v>
                </c:pt>
                <c:pt idx="2">
                  <c:v>2.4300000000000002</c:v>
                </c:pt>
                <c:pt idx="3">
                  <c:v>0.01</c:v>
                </c:pt>
                <c:pt idx="4">
                  <c:v>7.25</c:v>
                </c:pt>
                <c:pt idx="5">
                  <c:v>0.09</c:v>
                </c:pt>
                <c:pt idx="6">
                  <c:v>0.01</c:v>
                </c:pt>
                <c:pt idx="7">
                  <c:v>0.02</c:v>
                </c:pt>
                <c:pt idx="8">
                  <c:v>3.3</c:v>
                </c:pt>
                <c:pt idx="9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BF-41C1-A1A0-8732286D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0988288"/>
        <c:axId val="1470989120"/>
      </c:barChart>
      <c:catAx>
        <c:axId val="14709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70989120"/>
        <c:crosses val="autoZero"/>
        <c:auto val="1"/>
        <c:lblAlgn val="ctr"/>
        <c:lblOffset val="100"/>
        <c:noMultiLvlLbl val="0"/>
      </c:catAx>
      <c:valAx>
        <c:axId val="14709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RSME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709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C-MAPSS'!$L$106</c:f>
              <c:strCache>
                <c:ptCount val="1"/>
                <c:pt idx="0">
                  <c:v>Observed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'Data C-MAPSS'!$K$107:$K$112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C-MAPSS'!$L$107:$L$112</c:f>
              <c:numCache>
                <c:formatCode>General</c:formatCode>
                <c:ptCount val="6"/>
                <c:pt idx="0">
                  <c:v>141.66999999999999</c:v>
                </c:pt>
                <c:pt idx="1">
                  <c:v>155.55000000000001</c:v>
                </c:pt>
                <c:pt idx="2">
                  <c:v>98.38</c:v>
                </c:pt>
                <c:pt idx="3">
                  <c:v>53.42</c:v>
                </c:pt>
                <c:pt idx="4">
                  <c:v>103.93</c:v>
                </c:pt>
                <c:pt idx="5">
                  <c:v>191.93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FE-42F7-88DA-5D961D1209FC}"/>
            </c:ext>
          </c:extLst>
        </c:ser>
        <c:ser>
          <c:idx val="1"/>
          <c:order val="1"/>
          <c:tx>
            <c:strRef>
              <c:f>'Data C-MAPSS'!$M$106</c:f>
              <c:strCache>
                <c:ptCount val="1"/>
                <c:pt idx="0">
                  <c:v>UPLD LSTM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C-MAPSS'!$K$107:$K$112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C-MAPSS'!$M$107:$M$112</c:f>
              <c:numCache>
                <c:formatCode>General</c:formatCode>
                <c:ptCount val="6"/>
                <c:pt idx="0">
                  <c:v>149.22999999999999</c:v>
                </c:pt>
                <c:pt idx="1">
                  <c:v>196.87</c:v>
                </c:pt>
                <c:pt idx="2">
                  <c:v>165.01</c:v>
                </c:pt>
                <c:pt idx="3">
                  <c:v>124.97</c:v>
                </c:pt>
                <c:pt idx="4">
                  <c:v>101.93</c:v>
                </c:pt>
                <c:pt idx="5">
                  <c:v>149.66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FE-42F7-88DA-5D961D1209FC}"/>
            </c:ext>
          </c:extLst>
        </c:ser>
        <c:ser>
          <c:idx val="2"/>
          <c:order val="2"/>
          <c:tx>
            <c:strRef>
              <c:f>'Data C-MAPSS'!$N$106</c:f>
              <c:strCache>
                <c:ptCount val="1"/>
                <c:pt idx="0">
                  <c:v>Linear reg.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C-MAPSS'!$K$107:$K$112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C-MAPSS'!$N$107:$N$112</c:f>
              <c:numCache>
                <c:formatCode>General</c:formatCode>
                <c:ptCount val="6"/>
                <c:pt idx="0">
                  <c:v>202.61</c:v>
                </c:pt>
                <c:pt idx="1">
                  <c:v>219.21</c:v>
                </c:pt>
                <c:pt idx="2">
                  <c:v>253.31</c:v>
                </c:pt>
                <c:pt idx="3">
                  <c:v>253.59</c:v>
                </c:pt>
                <c:pt idx="4">
                  <c:v>220.94</c:v>
                </c:pt>
                <c:pt idx="5">
                  <c:v>199.7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FE-42F7-88DA-5D961D1209FC}"/>
            </c:ext>
          </c:extLst>
        </c:ser>
        <c:ser>
          <c:idx val="3"/>
          <c:order val="3"/>
          <c:tx>
            <c:strRef>
              <c:f>'Data C-MAPSS'!$O$106</c:f>
              <c:strCache>
                <c:ptCount val="1"/>
                <c:pt idx="0">
                  <c:v>Linear reg. upd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C-MAPSS'!$K$107:$K$112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C-MAPSS'!$O$107:$O$112</c:f>
              <c:numCache>
                <c:formatCode>General</c:formatCode>
                <c:ptCount val="6"/>
                <c:pt idx="0">
                  <c:v>126.94</c:v>
                </c:pt>
                <c:pt idx="1">
                  <c:v>126.24</c:v>
                </c:pt>
                <c:pt idx="2">
                  <c:v>168.62</c:v>
                </c:pt>
                <c:pt idx="3">
                  <c:v>130.91</c:v>
                </c:pt>
                <c:pt idx="4">
                  <c:v>79.099000000000004</c:v>
                </c:pt>
                <c:pt idx="5">
                  <c:v>82.558000000000007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FE-42F7-88DA-5D961D1209FC}"/>
            </c:ext>
          </c:extLst>
        </c:ser>
        <c:ser>
          <c:idx val="4"/>
          <c:order val="4"/>
          <c:tx>
            <c:strRef>
              <c:f>'Data C-MAPSS'!$P$106</c:f>
              <c:strCache>
                <c:ptCount val="1"/>
                <c:pt idx="0">
                  <c:v>Exp smoothing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'Data C-MAPSS'!$K$107:$K$112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C-MAPSS'!$P$107:$P$112</c:f>
              <c:numCache>
                <c:formatCode>General</c:formatCode>
                <c:ptCount val="6"/>
                <c:pt idx="0">
                  <c:v>202.61</c:v>
                </c:pt>
                <c:pt idx="1">
                  <c:v>219.21</c:v>
                </c:pt>
                <c:pt idx="2">
                  <c:v>253.31</c:v>
                </c:pt>
                <c:pt idx="3">
                  <c:v>253.59</c:v>
                </c:pt>
                <c:pt idx="4">
                  <c:v>220.94</c:v>
                </c:pt>
                <c:pt idx="5">
                  <c:v>199.7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3FE-42F7-88DA-5D961D1209FC}"/>
            </c:ext>
          </c:extLst>
        </c:ser>
        <c:ser>
          <c:idx val="5"/>
          <c:order val="5"/>
          <c:tx>
            <c:strRef>
              <c:f>'Data C-MAPSS'!$Q$106</c:f>
              <c:strCache>
                <c:ptCount val="1"/>
                <c:pt idx="0">
                  <c:v>Exp smoothing upd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'Data C-MAPSS'!$K$107:$K$112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C-MAPSS'!$Q$107:$Q$112</c:f>
              <c:numCache>
                <c:formatCode>General</c:formatCode>
                <c:ptCount val="6"/>
                <c:pt idx="0">
                  <c:v>126.94</c:v>
                </c:pt>
                <c:pt idx="1">
                  <c:v>126.24</c:v>
                </c:pt>
                <c:pt idx="2">
                  <c:v>168.62</c:v>
                </c:pt>
                <c:pt idx="3">
                  <c:v>130.91</c:v>
                </c:pt>
                <c:pt idx="4">
                  <c:v>79.099000000000004</c:v>
                </c:pt>
                <c:pt idx="5">
                  <c:v>82.558000000000007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3FE-42F7-88DA-5D961D120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490511"/>
        <c:axId val="2014487183"/>
      </c:scatterChart>
      <c:valAx>
        <c:axId val="2014490511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Time cycle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87183"/>
        <c:crosses val="autoZero"/>
        <c:crossBetween val="midCat"/>
      </c:valAx>
      <c:valAx>
        <c:axId val="201448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Symmetry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90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'Data C-MAPSS'!$M$106</c:f>
              <c:strCache>
                <c:ptCount val="1"/>
                <c:pt idx="0">
                  <c:v>UPLD LSTM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'Data C-MAPSS'!$K$117:$K$122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C-MAPSS'!$M$117:$M$122</c:f>
              <c:numCache>
                <c:formatCode>0%</c:formatCode>
                <c:ptCount val="6"/>
                <c:pt idx="0">
                  <c:v>5.066005494873687E-2</c:v>
                </c:pt>
                <c:pt idx="1">
                  <c:v>0.20988469548432973</c:v>
                </c:pt>
                <c:pt idx="2">
                  <c:v>0.40379370947215321</c:v>
                </c:pt>
                <c:pt idx="3">
                  <c:v>0.57253740897815475</c:v>
                </c:pt>
                <c:pt idx="4">
                  <c:v>1.9621308741293041E-2</c:v>
                </c:pt>
                <c:pt idx="5">
                  <c:v>0.28244019778163848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54-4A45-8674-97FF4B52F643}"/>
            </c:ext>
          </c:extLst>
        </c:ser>
        <c:ser>
          <c:idx val="1"/>
          <c:order val="1"/>
          <c:tx>
            <c:strRef>
              <c:f>'Data C-MAPSS'!$N$106</c:f>
              <c:strCache>
                <c:ptCount val="1"/>
                <c:pt idx="0">
                  <c:v>Linear reg.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C-MAPSS'!$K$117:$K$122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C-MAPSS'!$N$117:$N$122</c:f>
              <c:numCache>
                <c:formatCode>0%</c:formatCode>
                <c:ptCount val="6"/>
                <c:pt idx="0">
                  <c:v>0.30077488771531524</c:v>
                </c:pt>
                <c:pt idx="1">
                  <c:v>0.29040645955932665</c:v>
                </c:pt>
                <c:pt idx="2">
                  <c:v>0.61162212309028463</c:v>
                </c:pt>
                <c:pt idx="3">
                  <c:v>0.78934500571789112</c:v>
                </c:pt>
                <c:pt idx="4">
                  <c:v>0.52960079659636095</c:v>
                </c:pt>
                <c:pt idx="5">
                  <c:v>3.8908362543815633E-2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54-4A45-8674-97FF4B52F643}"/>
            </c:ext>
          </c:extLst>
        </c:ser>
        <c:ser>
          <c:idx val="2"/>
          <c:order val="2"/>
          <c:tx>
            <c:strRef>
              <c:f>'Data C-MAPSS'!$O$106</c:f>
              <c:strCache>
                <c:ptCount val="1"/>
                <c:pt idx="0">
                  <c:v>Linear reg. upd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C-MAPSS'!$K$117:$K$122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C-MAPSS'!$O$117:$O$122</c:f>
              <c:numCache>
                <c:formatCode>0%</c:formatCode>
                <c:ptCount val="6"/>
                <c:pt idx="0">
                  <c:v>0.11603907357806829</c:v>
                </c:pt>
                <c:pt idx="1">
                  <c:v>0.23217680608365032</c:v>
                </c:pt>
                <c:pt idx="2">
                  <c:v>0.41655794093227377</c:v>
                </c:pt>
                <c:pt idx="3">
                  <c:v>0.59193338935146278</c:v>
                </c:pt>
                <c:pt idx="4">
                  <c:v>0.31392305844574525</c:v>
                </c:pt>
                <c:pt idx="5">
                  <c:v>1.3247898447152304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54-4A45-8674-97FF4B52F643}"/>
            </c:ext>
          </c:extLst>
        </c:ser>
        <c:ser>
          <c:idx val="3"/>
          <c:order val="3"/>
          <c:tx>
            <c:strRef>
              <c:f>'Data C-MAPSS'!$P$106</c:f>
              <c:strCache>
                <c:ptCount val="1"/>
                <c:pt idx="0">
                  <c:v>Exp smoothing</c:v>
                </c:pt>
              </c:strCache>
            </c:strRef>
          </c:tx>
          <c:spPr>
            <a:ln w="1905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  <a:prstDash val="dash"/>
              </a:ln>
              <a:effectLst/>
            </c:spPr>
          </c:marker>
          <c:xVal>
            <c:numRef>
              <c:f>'Data C-MAPSS'!$K$117:$K$122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C-MAPSS'!$P$117:$P$122</c:f>
              <c:numCache>
                <c:formatCode>0%</c:formatCode>
                <c:ptCount val="6"/>
                <c:pt idx="0">
                  <c:v>0.30077488771531524</c:v>
                </c:pt>
                <c:pt idx="1">
                  <c:v>0.29040645955932665</c:v>
                </c:pt>
                <c:pt idx="2">
                  <c:v>0.61162212309028463</c:v>
                </c:pt>
                <c:pt idx="3">
                  <c:v>0.78934500571789112</c:v>
                </c:pt>
                <c:pt idx="4">
                  <c:v>0.52960079659636095</c:v>
                </c:pt>
                <c:pt idx="5">
                  <c:v>3.8908362543815633E-2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54-4A45-8674-97FF4B52F643}"/>
            </c:ext>
          </c:extLst>
        </c:ser>
        <c:ser>
          <c:idx val="4"/>
          <c:order val="4"/>
          <c:tx>
            <c:strRef>
              <c:f>'Data C-MAPSS'!$Q$106</c:f>
              <c:strCache>
                <c:ptCount val="1"/>
                <c:pt idx="0">
                  <c:v>Exp smoothing upd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  <a:prstDash val="dash"/>
              </a:ln>
              <a:effectLst/>
            </c:spPr>
          </c:marker>
          <c:xVal>
            <c:numRef>
              <c:f>'Data C-MAPSS'!$K$117:$K$122</c:f>
              <c:numCache>
                <c:formatCode>General</c:formatCode>
                <c:ptCount val="6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</c:numCache>
            </c:numRef>
          </c:xVal>
          <c:yVal>
            <c:numRef>
              <c:f>'Data C-MAPSS'!$Q$117:$Q$122</c:f>
              <c:numCache>
                <c:formatCode>0%</c:formatCode>
                <c:ptCount val="6"/>
                <c:pt idx="0">
                  <c:v>0.11603907357806829</c:v>
                </c:pt>
                <c:pt idx="1">
                  <c:v>0.23217680608365032</c:v>
                </c:pt>
                <c:pt idx="2">
                  <c:v>0.41655794093227377</c:v>
                </c:pt>
                <c:pt idx="3">
                  <c:v>0.59193338935146278</c:v>
                </c:pt>
                <c:pt idx="4">
                  <c:v>0.31392305844574525</c:v>
                </c:pt>
                <c:pt idx="5">
                  <c:v>1.3247898447152304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54-4A45-8674-97FF4B52F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490511"/>
        <c:axId val="2014487183"/>
      </c:scatterChart>
      <c:valAx>
        <c:axId val="2014490511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Time cycle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87183"/>
        <c:crosses val="autoZero"/>
        <c:crossBetween val="midCat"/>
      </c:valAx>
      <c:valAx>
        <c:axId val="2014487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% DIfference to observed symmetry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1449051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C-MAPSS fullGoodData'!$A$190</c:f>
              <c:strCache>
                <c:ptCount val="1"/>
                <c:pt idx="0">
                  <c:v>Linear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C-MAPSS fullGoodData'!$B$189:$K$189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fullGoodData'!$B$190:$K$190</c:f>
              <c:numCache>
                <c:formatCode>0%</c:formatCode>
                <c:ptCount val="10"/>
                <c:pt idx="0">
                  <c:v>0.10793832679965747</c:v>
                </c:pt>
                <c:pt idx="1">
                  <c:v>9.5246767475459473E-2</c:v>
                </c:pt>
                <c:pt idx="2">
                  <c:v>9.5769600054490131E-2</c:v>
                </c:pt>
                <c:pt idx="3">
                  <c:v>9.199837640432254E-2</c:v>
                </c:pt>
                <c:pt idx="4">
                  <c:v>0.12074953337196964</c:v>
                </c:pt>
                <c:pt idx="5">
                  <c:v>0.11734767149659628</c:v>
                </c:pt>
                <c:pt idx="6">
                  <c:v>9.5818052408318324E-2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A-4555-9D1E-F908EA295AA4}"/>
            </c:ext>
          </c:extLst>
        </c:ser>
        <c:ser>
          <c:idx val="1"/>
          <c:order val="1"/>
          <c:tx>
            <c:strRef>
              <c:f>'Data C-MAPSS fullGoodData'!$A$191</c:f>
              <c:strCache>
                <c:ptCount val="1"/>
                <c:pt idx="0">
                  <c:v>Linear upd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C-MAPSS fullGoodData'!$B$189:$K$189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fullGoodData'!$B$191:$K$191</c:f>
              <c:numCache>
                <c:formatCode>0%</c:formatCode>
                <c:ptCount val="10"/>
                <c:pt idx="0">
                  <c:v>0.11566349417603713</c:v>
                </c:pt>
                <c:pt idx="1">
                  <c:v>9.5535205643233048E-2</c:v>
                </c:pt>
                <c:pt idx="2">
                  <c:v>0.11823858984844553</c:v>
                </c:pt>
                <c:pt idx="3">
                  <c:v>0.11198644305180863</c:v>
                </c:pt>
                <c:pt idx="4">
                  <c:v>0.14057746612763802</c:v>
                </c:pt>
                <c:pt idx="5">
                  <c:v>9.5193404307958432E-2</c:v>
                </c:pt>
                <c:pt idx="6">
                  <c:v>8.7086472462082939E-2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DA-4555-9D1E-F908EA295AA4}"/>
            </c:ext>
          </c:extLst>
        </c:ser>
        <c:ser>
          <c:idx val="2"/>
          <c:order val="2"/>
          <c:tx>
            <c:strRef>
              <c:f>'Data C-MAPSS fullGoodData'!$A$192</c:f>
              <c:strCache>
                <c:ptCount val="1"/>
                <c:pt idx="0">
                  <c:v>Exp smoothing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C-MAPSS fullGoodData'!$B$189:$K$189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fullGoodData'!$B$192:$K$192</c:f>
              <c:numCache>
                <c:formatCode>0%</c:formatCode>
                <c:ptCount val="10"/>
                <c:pt idx="0">
                  <c:v>0.10517580542264149</c:v>
                </c:pt>
                <c:pt idx="1">
                  <c:v>9.33369569962441E-2</c:v>
                </c:pt>
                <c:pt idx="2">
                  <c:v>0.1336276614761428</c:v>
                </c:pt>
                <c:pt idx="3">
                  <c:v>0.1805989581749062</c:v>
                </c:pt>
                <c:pt idx="4">
                  <c:v>0.12091412579487083</c:v>
                </c:pt>
                <c:pt idx="5">
                  <c:v>9.7183981142486234E-2</c:v>
                </c:pt>
                <c:pt idx="6">
                  <c:v>8.8150342082288863E-2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A-4555-9D1E-F908EA295AA4}"/>
            </c:ext>
          </c:extLst>
        </c:ser>
        <c:ser>
          <c:idx val="3"/>
          <c:order val="3"/>
          <c:tx>
            <c:strRef>
              <c:f>'Data C-MAPSS fullGoodData'!$A$193</c:f>
              <c:strCache>
                <c:ptCount val="1"/>
                <c:pt idx="0">
                  <c:v>Exp smoothing upd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C-MAPSS fullGoodData'!$B$189:$K$189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fullGoodData'!$B$193:$K$193</c:f>
              <c:numCache>
                <c:formatCode>0%</c:formatCode>
                <c:ptCount val="10"/>
                <c:pt idx="0">
                  <c:v>0.11566349417603713</c:v>
                </c:pt>
                <c:pt idx="1">
                  <c:v>9.5535205643233048E-2</c:v>
                </c:pt>
                <c:pt idx="2">
                  <c:v>0.11823858984844553</c:v>
                </c:pt>
                <c:pt idx="3">
                  <c:v>0.11198644305180863</c:v>
                </c:pt>
                <c:pt idx="4">
                  <c:v>0.14057746612763802</c:v>
                </c:pt>
                <c:pt idx="5">
                  <c:v>9.5193404307958432E-2</c:v>
                </c:pt>
                <c:pt idx="6">
                  <c:v>8.7086472462082939E-2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DA-4555-9D1E-F908EA295AA4}"/>
            </c:ext>
          </c:extLst>
        </c:ser>
        <c:ser>
          <c:idx val="4"/>
          <c:order val="4"/>
          <c:tx>
            <c:strRef>
              <c:f>'Data C-MAPSS fullGoodData'!$A$194</c:f>
              <c:strCache>
                <c:ptCount val="1"/>
                <c:pt idx="0">
                  <c:v>LSTM from paper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'Data C-MAPSS fullGoodData'!$B$189:$K$189</c:f>
              <c:strCache>
                <c:ptCount val="7"/>
                <c:pt idx="0">
                  <c:v>S3 (T30)</c:v>
                </c:pt>
                <c:pt idx="1">
                  <c:v>S4 (T50)</c:v>
                </c:pt>
                <c:pt idx="2">
                  <c:v>S7 (P30)</c:v>
                </c:pt>
                <c:pt idx="3">
                  <c:v>S11 (Ps30)</c:v>
                </c:pt>
                <c:pt idx="4">
                  <c:v>S12 (Phi)</c:v>
                </c:pt>
                <c:pt idx="5">
                  <c:v>S15 (BPR)</c:v>
                </c:pt>
                <c:pt idx="6">
                  <c:v>S20 (W31)</c:v>
                </c:pt>
              </c:strCache>
            </c:strRef>
          </c:cat>
          <c:val>
            <c:numRef>
              <c:f>'Data C-MAPSS fullGoodData'!$B$194:$K$194</c:f>
              <c:numCache>
                <c:formatCode>0%</c:formatCode>
                <c:ptCount val="10"/>
                <c:pt idx="0">
                  <c:v>0.23</c:v>
                </c:pt>
                <c:pt idx="1">
                  <c:v>0.7</c:v>
                </c:pt>
                <c:pt idx="2">
                  <c:v>0.3</c:v>
                </c:pt>
                <c:pt idx="3">
                  <c:v>0.46</c:v>
                </c:pt>
                <c:pt idx="4">
                  <c:v>0.26</c:v>
                </c:pt>
                <c:pt idx="5">
                  <c:v>0.2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DA-4555-9D1E-F908EA295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817696"/>
        <c:axId val="1248808544"/>
      </c:barChart>
      <c:catAx>
        <c:axId val="124881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48808544"/>
        <c:crosses val="autoZero"/>
        <c:auto val="1"/>
        <c:lblAlgn val="ctr"/>
        <c:lblOffset val="100"/>
        <c:noMultiLvlLbl val="0"/>
      </c:catAx>
      <c:valAx>
        <c:axId val="124880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MAPE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4881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671512</xdr:colOff>
      <xdr:row>3</xdr:row>
      <xdr:rowOff>114300</xdr:rowOff>
    </xdr:from>
    <xdr:to>
      <xdr:col>14</xdr:col>
      <xdr:colOff>442912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45A7EE-97CD-46B2-8817-7316D4DDDF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585787</xdr:colOff>
      <xdr:row>115</xdr:row>
      <xdr:rowOff>142876</xdr:rowOff>
    </xdr:from>
    <xdr:to>
      <xdr:col>14</xdr:col>
      <xdr:colOff>357187</xdr:colOff>
      <xdr:row>133</xdr:row>
      <xdr:rowOff>133351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7E5C78-614E-47F4-9B8E-235BA6EAB6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466725</xdr:colOff>
      <xdr:row>115</xdr:row>
      <xdr:rowOff>142876</xdr:rowOff>
    </xdr:from>
    <xdr:to>
      <xdr:col>21</xdr:col>
      <xdr:colOff>638175</xdr:colOff>
      <xdr:row>133</xdr:row>
      <xdr:rowOff>133351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61739A-4F94-4E44-AC9B-FE8BEB370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671512</xdr:colOff>
      <xdr:row>3</xdr:row>
      <xdr:rowOff>114300</xdr:rowOff>
    </xdr:from>
    <xdr:to>
      <xdr:col>22</xdr:col>
      <xdr:colOff>324971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BC76A1-168D-4986-8211-997096A73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145675</xdr:colOff>
      <xdr:row>73</xdr:row>
      <xdr:rowOff>107576</xdr:rowOff>
    </xdr:from>
    <xdr:to>
      <xdr:col>19</xdr:col>
      <xdr:colOff>683557</xdr:colOff>
      <xdr:row>94</xdr:row>
      <xdr:rowOff>123264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DA2B59-356E-493F-BDD8-4DEC267D2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190500</xdr:colOff>
      <xdr:row>72</xdr:row>
      <xdr:rowOff>168085</xdr:rowOff>
    </xdr:from>
    <xdr:to>
      <xdr:col>29</xdr:col>
      <xdr:colOff>172244</xdr:colOff>
      <xdr:row>94</xdr:row>
      <xdr:rowOff>141191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CB05B25-FBD7-48E0-A070-15F29FE75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123265</xdr:colOff>
      <xdr:row>95</xdr:row>
      <xdr:rowOff>78441</xdr:rowOff>
    </xdr:from>
    <xdr:to>
      <xdr:col>26</xdr:col>
      <xdr:colOff>235324</xdr:colOff>
      <xdr:row>113</xdr:row>
      <xdr:rowOff>56030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B874051-99A6-4096-9F2C-9BFA1D592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100854</xdr:colOff>
      <xdr:row>113</xdr:row>
      <xdr:rowOff>123265</xdr:rowOff>
    </xdr:from>
    <xdr:to>
      <xdr:col>26</xdr:col>
      <xdr:colOff>32384</xdr:colOff>
      <xdr:row>129</xdr:row>
      <xdr:rowOff>33706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A2E3DC3-3E66-448E-8F5A-2A54C1BD7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145675</xdr:colOff>
      <xdr:row>186</xdr:row>
      <xdr:rowOff>107576</xdr:rowOff>
    </xdr:from>
    <xdr:to>
      <xdr:col>19</xdr:col>
      <xdr:colOff>683557</xdr:colOff>
      <xdr:row>207</xdr:row>
      <xdr:rowOff>123264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4C9CFAF-5CA6-4011-8ECB-93B95EC3A0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190500</xdr:colOff>
      <xdr:row>185</xdr:row>
      <xdr:rowOff>168085</xdr:rowOff>
    </xdr:from>
    <xdr:to>
      <xdr:col>29</xdr:col>
      <xdr:colOff>172244</xdr:colOff>
      <xdr:row>207</xdr:row>
      <xdr:rowOff>141191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BE4175F-52B5-4573-8CDB-408DBC47F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192538</xdr:colOff>
      <xdr:row>212</xdr:row>
      <xdr:rowOff>147714</xdr:rowOff>
    </xdr:from>
    <xdr:to>
      <xdr:col>19</xdr:col>
      <xdr:colOff>304597</xdr:colOff>
      <xdr:row>230</xdr:row>
      <xdr:rowOff>107985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D05FBD-DED0-4C35-98DF-9E5C0CD69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343309</xdr:colOff>
      <xdr:row>232</xdr:row>
      <xdr:rowOff>175220</xdr:rowOff>
    </xdr:from>
    <xdr:to>
      <xdr:col>19</xdr:col>
      <xdr:colOff>274839</xdr:colOff>
      <xdr:row>248</xdr:row>
      <xdr:rowOff>68343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84CAD07-9983-466A-9C77-65B0E020E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363682</xdr:colOff>
      <xdr:row>7</xdr:row>
      <xdr:rowOff>39830</xdr:rowOff>
    </xdr:from>
    <xdr:to>
      <xdr:col>22</xdr:col>
      <xdr:colOff>51955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DEA728-E4EE-4FF5-942F-D4EF655C5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A5EBD-3D5D-4A77-8EE9-12FF8D75AF41}">
  <dimension ref="A3:P148"/>
  <sheetViews>
    <sheetView topLeftCell="A55" zoomScale="55" zoomScaleNormal="55" workbookViewId="0">
      <selection activeCell="Q102" sqref="Q102"/>
    </sheetView>
  </sheetViews>
  <sheetFormatPr defaultRowHeight="14.25" x14ac:dyDescent="0.2"/>
  <cols>
    <col min="2" max="2" width="12.375" bestFit="1" customWidth="1"/>
    <col min="3" max="4" width="11.375" bestFit="1" customWidth="1"/>
    <col min="5" max="5" width="12.375" bestFit="1" customWidth="1"/>
    <col min="6" max="7" width="11.375" bestFit="1" customWidth="1"/>
    <col min="9" max="9" width="9.125" style="38" bestFit="1" customWidth="1"/>
    <col min="10" max="10" width="12.375" bestFit="1" customWidth="1"/>
    <col min="11" max="11" width="10.375" bestFit="1" customWidth="1"/>
    <col min="12" max="12" width="11.375" bestFit="1" customWidth="1"/>
    <col min="13" max="13" width="12.375" bestFit="1" customWidth="1"/>
    <col min="14" max="14" width="10.375" bestFit="1" customWidth="1"/>
    <col min="15" max="15" width="11.375" bestFit="1" customWidth="1"/>
  </cols>
  <sheetData>
    <row r="3" spans="1:7" ht="15" x14ac:dyDescent="0.25">
      <c r="B3" s="1" t="s">
        <v>11</v>
      </c>
    </row>
    <row r="4" spans="1:7" ht="15" x14ac:dyDescent="0.25">
      <c r="A4" s="5"/>
      <c r="B4" s="6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</row>
    <row r="5" spans="1:7" ht="15" x14ac:dyDescent="0.25">
      <c r="A5" s="6">
        <v>1</v>
      </c>
      <c r="B5" s="5">
        <v>17128</v>
      </c>
      <c r="C5" s="5">
        <v>1974</v>
      </c>
      <c r="D5" s="5">
        <v>6735</v>
      </c>
      <c r="E5" s="5">
        <v>3094</v>
      </c>
      <c r="F5" s="5">
        <v>772</v>
      </c>
      <c r="G5" s="5">
        <v>5231</v>
      </c>
    </row>
    <row r="6" spans="1:7" ht="15" x14ac:dyDescent="0.25">
      <c r="A6" s="6">
        <v>2</v>
      </c>
      <c r="B6" s="5">
        <v>9607</v>
      </c>
      <c r="C6" s="5">
        <v>1596</v>
      </c>
      <c r="D6" s="5">
        <v>7423</v>
      </c>
      <c r="E6" s="5">
        <v>2821</v>
      </c>
      <c r="F6" s="5">
        <v>8197</v>
      </c>
      <c r="G6" s="5">
        <v>7921</v>
      </c>
    </row>
    <row r="7" spans="1:7" ht="15" x14ac:dyDescent="0.25">
      <c r="A7" s="6">
        <v>3</v>
      </c>
      <c r="B7" s="5">
        <v>14007</v>
      </c>
      <c r="C7" s="5">
        <v>1199</v>
      </c>
      <c r="D7" s="5">
        <v>9881</v>
      </c>
      <c r="E7" s="5">
        <v>964</v>
      </c>
      <c r="F7" s="5">
        <v>7920</v>
      </c>
      <c r="G7" s="5">
        <v>7581</v>
      </c>
    </row>
    <row r="8" spans="1:7" ht="15" x14ac:dyDescent="0.25">
      <c r="A8" s="6">
        <v>4</v>
      </c>
      <c r="B8" s="5">
        <v>11356</v>
      </c>
      <c r="C8" s="5">
        <v>1042</v>
      </c>
      <c r="D8" s="5">
        <v>6683</v>
      </c>
      <c r="E8" s="5">
        <v>3351</v>
      </c>
      <c r="F8" s="5">
        <v>5991</v>
      </c>
      <c r="G8" s="5">
        <v>8970</v>
      </c>
    </row>
    <row r="9" spans="1:7" ht="15" x14ac:dyDescent="0.25">
      <c r="A9" s="6">
        <v>5</v>
      </c>
      <c r="B9" s="5">
        <v>5683</v>
      </c>
      <c r="C9" s="5">
        <v>1265</v>
      </c>
      <c r="D9" s="5">
        <v>4283</v>
      </c>
      <c r="E9" s="5">
        <v>8046</v>
      </c>
      <c r="F9" s="5">
        <v>5865</v>
      </c>
      <c r="G9" s="5">
        <v>10654</v>
      </c>
    </row>
    <row r="10" spans="1:7" ht="15" x14ac:dyDescent="0.25">
      <c r="A10" s="6">
        <v>6</v>
      </c>
      <c r="B10" s="5">
        <v>8300</v>
      </c>
      <c r="C10" s="5">
        <v>1420</v>
      </c>
      <c r="D10" s="5">
        <v>3249</v>
      </c>
      <c r="E10" s="5">
        <v>9658</v>
      </c>
      <c r="F10" s="5">
        <v>7574</v>
      </c>
      <c r="G10" s="5">
        <v>8851</v>
      </c>
    </row>
    <row r="11" spans="1:7" ht="15" x14ac:dyDescent="0.25">
      <c r="A11" s="6">
        <v>7</v>
      </c>
      <c r="B11" s="5">
        <v>3837</v>
      </c>
      <c r="C11" s="5">
        <v>1698</v>
      </c>
      <c r="D11" s="5">
        <v>3819</v>
      </c>
      <c r="E11" s="5">
        <v>14971</v>
      </c>
      <c r="F11" s="5">
        <v>28</v>
      </c>
      <c r="G11" s="5">
        <v>5321</v>
      </c>
    </row>
    <row r="12" spans="1:7" ht="15" x14ac:dyDescent="0.25">
      <c r="A12" s="6">
        <v>8</v>
      </c>
      <c r="B12" s="5">
        <v>14241</v>
      </c>
      <c r="C12" s="5">
        <v>5134</v>
      </c>
      <c r="D12" s="5">
        <v>4289</v>
      </c>
      <c r="E12" s="5">
        <v>9699</v>
      </c>
      <c r="F12" s="5">
        <v>219</v>
      </c>
      <c r="G12" s="5">
        <v>3719</v>
      </c>
    </row>
    <row r="13" spans="1:7" ht="15" x14ac:dyDescent="0.25">
      <c r="A13" s="6">
        <v>9</v>
      </c>
      <c r="B13" s="5">
        <v>19367</v>
      </c>
      <c r="C13" s="5">
        <v>3694</v>
      </c>
      <c r="D13" s="5">
        <v>2885</v>
      </c>
      <c r="E13" s="5">
        <v>8980</v>
      </c>
      <c r="F13" s="5">
        <v>231</v>
      </c>
      <c r="G13" s="5">
        <v>2832</v>
      </c>
    </row>
    <row r="14" spans="1:7" ht="15" x14ac:dyDescent="0.25">
      <c r="A14" s="6">
        <v>10</v>
      </c>
      <c r="B14" s="5">
        <v>14548</v>
      </c>
      <c r="C14" s="5">
        <v>5096</v>
      </c>
      <c r="D14" s="5">
        <v>534</v>
      </c>
      <c r="E14" s="5">
        <v>18480</v>
      </c>
      <c r="F14" s="5">
        <v>342</v>
      </c>
      <c r="G14" s="5">
        <v>1860</v>
      </c>
    </row>
    <row r="15" spans="1:7" ht="15" x14ac:dyDescent="0.25">
      <c r="A15" s="6">
        <v>11</v>
      </c>
      <c r="B15" s="5">
        <v>17028</v>
      </c>
      <c r="C15" s="5">
        <v>5532</v>
      </c>
      <c r="D15" s="5">
        <v>998</v>
      </c>
      <c r="E15" s="5">
        <v>19885</v>
      </c>
      <c r="F15" s="5">
        <v>342</v>
      </c>
      <c r="G15" s="5">
        <v>841</v>
      </c>
    </row>
    <row r="16" spans="1:7" ht="15" x14ac:dyDescent="0.25">
      <c r="A16" s="6">
        <v>12</v>
      </c>
      <c r="B16" s="5">
        <v>23010</v>
      </c>
      <c r="C16" s="5">
        <v>5040</v>
      </c>
      <c r="D16" s="5">
        <v>360</v>
      </c>
      <c r="E16" s="5">
        <v>17748</v>
      </c>
      <c r="F16" s="5">
        <v>342</v>
      </c>
      <c r="G16" s="5">
        <v>442</v>
      </c>
    </row>
    <row r="17" spans="1:7" ht="15" x14ac:dyDescent="0.25">
      <c r="A17" s="6">
        <v>13</v>
      </c>
      <c r="B17" s="5">
        <v>20600</v>
      </c>
      <c r="C17" s="5">
        <v>5933</v>
      </c>
      <c r="D17" s="5">
        <v>180</v>
      </c>
      <c r="E17" s="5">
        <v>20324</v>
      </c>
      <c r="F17" s="5">
        <v>342</v>
      </c>
      <c r="G17" s="5">
        <v>721</v>
      </c>
    </row>
    <row r="18" spans="1:7" ht="15" x14ac:dyDescent="0.25">
      <c r="A18" s="6">
        <v>14</v>
      </c>
      <c r="B18" s="5">
        <v>20555</v>
      </c>
      <c r="C18" s="5">
        <v>6801</v>
      </c>
      <c r="D18" s="5">
        <v>1031</v>
      </c>
      <c r="E18" s="5">
        <v>21261</v>
      </c>
      <c r="F18" s="5">
        <v>342</v>
      </c>
      <c r="G18" s="5">
        <v>988</v>
      </c>
    </row>
    <row r="19" spans="1:7" ht="15" x14ac:dyDescent="0.25">
      <c r="A19" s="6">
        <v>15</v>
      </c>
      <c r="B19" s="5">
        <v>20555</v>
      </c>
      <c r="C19" s="5">
        <v>6813</v>
      </c>
      <c r="D19" s="5">
        <v>1031</v>
      </c>
      <c r="E19" s="5">
        <v>21267</v>
      </c>
      <c r="F19" s="5">
        <v>349</v>
      </c>
      <c r="G19" s="5">
        <v>986</v>
      </c>
    </row>
    <row r="20" spans="1:7" ht="15" x14ac:dyDescent="0.25">
      <c r="A20" s="6">
        <v>16</v>
      </c>
      <c r="B20" s="5">
        <v>5447</v>
      </c>
      <c r="C20" s="5">
        <v>6149</v>
      </c>
      <c r="D20" s="5">
        <v>3425</v>
      </c>
      <c r="E20" s="5">
        <v>31067</v>
      </c>
      <c r="F20" s="5">
        <v>430</v>
      </c>
      <c r="G20" s="5">
        <v>6005</v>
      </c>
    </row>
    <row r="21" spans="1:7" ht="15" x14ac:dyDescent="0.25">
      <c r="A21" s="6">
        <v>17</v>
      </c>
      <c r="B21" s="5">
        <v>11712</v>
      </c>
      <c r="C21" s="5">
        <v>3519</v>
      </c>
      <c r="D21" s="5">
        <v>7930</v>
      </c>
      <c r="E21" s="5">
        <v>32693</v>
      </c>
      <c r="F21" s="5">
        <v>442</v>
      </c>
      <c r="G21" s="5">
        <v>5674</v>
      </c>
    </row>
    <row r="22" spans="1:7" ht="15" x14ac:dyDescent="0.25">
      <c r="A22" s="27">
        <v>18</v>
      </c>
      <c r="B22" s="28">
        <v>11703</v>
      </c>
      <c r="C22" s="28">
        <v>3700</v>
      </c>
      <c r="D22" s="28">
        <v>8358</v>
      </c>
      <c r="E22" s="28">
        <v>41454</v>
      </c>
      <c r="F22" s="28">
        <v>423</v>
      </c>
      <c r="G22" s="28">
        <v>4636</v>
      </c>
    </row>
    <row r="23" spans="1:7" ht="15" x14ac:dyDescent="0.25">
      <c r="A23" s="27">
        <v>19</v>
      </c>
      <c r="B23" s="28">
        <v>28425</v>
      </c>
      <c r="C23" s="28">
        <v>5409</v>
      </c>
      <c r="D23" s="28">
        <v>7561</v>
      </c>
      <c r="E23" s="28">
        <v>45814</v>
      </c>
      <c r="F23" s="28">
        <v>423</v>
      </c>
      <c r="G23" s="28">
        <v>1095</v>
      </c>
    </row>
    <row r="24" spans="1:7" ht="15" x14ac:dyDescent="0.25">
      <c r="A24" s="27">
        <v>20</v>
      </c>
      <c r="B24" s="28">
        <v>3432</v>
      </c>
      <c r="C24" s="28">
        <v>3083</v>
      </c>
      <c r="D24" s="28">
        <v>5205</v>
      </c>
      <c r="E24" s="28">
        <v>40276</v>
      </c>
      <c r="F24" s="28">
        <v>423</v>
      </c>
      <c r="G24" s="28">
        <v>5583</v>
      </c>
    </row>
    <row r="25" spans="1:7" ht="15" x14ac:dyDescent="0.25">
      <c r="A25" s="27">
        <v>21</v>
      </c>
      <c r="B25" s="28">
        <v>2668</v>
      </c>
      <c r="C25" s="28">
        <v>3395</v>
      </c>
      <c r="D25" s="28">
        <v>5038</v>
      </c>
      <c r="E25" s="28">
        <v>45893</v>
      </c>
      <c r="F25" s="28">
        <v>423</v>
      </c>
      <c r="G25" s="28">
        <v>7669</v>
      </c>
    </row>
    <row r="26" spans="1:7" ht="15" x14ac:dyDescent="0.25">
      <c r="A26" s="27">
        <v>22</v>
      </c>
      <c r="B26" s="28">
        <v>4807</v>
      </c>
      <c r="C26" s="28">
        <v>3865</v>
      </c>
      <c r="D26" s="28">
        <v>5158</v>
      </c>
      <c r="E26" s="28">
        <v>30428</v>
      </c>
      <c r="F26" s="28">
        <v>411</v>
      </c>
      <c r="G26" s="28">
        <v>7451</v>
      </c>
    </row>
    <row r="27" spans="1:7" ht="15" x14ac:dyDescent="0.25">
      <c r="A27" s="27">
        <v>23</v>
      </c>
      <c r="B27" s="28">
        <v>2058</v>
      </c>
      <c r="C27" s="28">
        <v>4650</v>
      </c>
      <c r="D27" s="28">
        <v>5227</v>
      </c>
      <c r="E27" s="28">
        <v>31909</v>
      </c>
      <c r="F27" s="28">
        <v>411</v>
      </c>
      <c r="G27" s="28">
        <v>7199</v>
      </c>
    </row>
    <row r="28" spans="1:7" ht="15" x14ac:dyDescent="0.25">
      <c r="A28" s="27">
        <v>24</v>
      </c>
      <c r="B28" s="28">
        <v>15899</v>
      </c>
      <c r="C28" s="28">
        <v>4813</v>
      </c>
      <c r="D28" s="28">
        <v>6706</v>
      </c>
      <c r="E28" s="28">
        <v>37576</v>
      </c>
      <c r="F28" s="28">
        <v>487</v>
      </c>
      <c r="G28" s="28">
        <v>10116</v>
      </c>
    </row>
    <row r="29" spans="1:7" ht="15" x14ac:dyDescent="0.25">
      <c r="A29" s="27">
        <v>25</v>
      </c>
      <c r="B29" s="28">
        <v>20092</v>
      </c>
      <c r="C29" s="28">
        <v>3201</v>
      </c>
      <c r="D29" s="28">
        <v>6310</v>
      </c>
      <c r="E29" s="28">
        <v>21335</v>
      </c>
      <c r="F29" s="28">
        <v>41</v>
      </c>
      <c r="G29" s="28">
        <v>7857</v>
      </c>
    </row>
    <row r="30" spans="1:7" ht="15" x14ac:dyDescent="0.25">
      <c r="A30" s="27">
        <v>26</v>
      </c>
      <c r="B30" s="28">
        <v>11642</v>
      </c>
      <c r="C30" s="28">
        <v>3294</v>
      </c>
      <c r="D30" s="28">
        <v>4511</v>
      </c>
      <c r="E30" s="28">
        <v>14397</v>
      </c>
      <c r="F30" s="28">
        <v>41</v>
      </c>
      <c r="G30" s="28">
        <v>6267</v>
      </c>
    </row>
    <row r="31" spans="1:7" ht="15" x14ac:dyDescent="0.25">
      <c r="A31" s="27">
        <v>27</v>
      </c>
      <c r="B31" s="28">
        <v>20031</v>
      </c>
      <c r="C31" s="28">
        <v>1208</v>
      </c>
      <c r="D31" s="28">
        <v>6056</v>
      </c>
      <c r="E31" s="28">
        <v>50095</v>
      </c>
      <c r="F31" s="28">
        <v>57</v>
      </c>
      <c r="G31" s="28">
        <v>5908</v>
      </c>
    </row>
    <row r="32" spans="1:7" ht="15" x14ac:dyDescent="0.25">
      <c r="A32" s="27">
        <v>28</v>
      </c>
      <c r="B32" s="28">
        <v>18845</v>
      </c>
      <c r="C32" s="28">
        <v>2233</v>
      </c>
      <c r="D32" s="28">
        <v>4897</v>
      </c>
      <c r="E32" s="28">
        <v>448</v>
      </c>
      <c r="F32" s="28">
        <v>0</v>
      </c>
      <c r="G32" s="28">
        <v>6293</v>
      </c>
    </row>
    <row r="34" spans="1:15" ht="15" x14ac:dyDescent="0.25">
      <c r="A34" s="7"/>
      <c r="B34" s="34" t="s">
        <v>10</v>
      </c>
      <c r="C34" s="35"/>
      <c r="D34" s="35"/>
      <c r="E34" s="35"/>
      <c r="F34" s="35"/>
      <c r="G34" s="35"/>
      <c r="H34" s="2"/>
      <c r="I34" s="39"/>
      <c r="J34" s="34" t="s">
        <v>14</v>
      </c>
      <c r="K34" s="35"/>
      <c r="L34" s="35"/>
      <c r="M34" s="35"/>
      <c r="N34" s="35"/>
      <c r="O34" s="35"/>
    </row>
    <row r="35" spans="1:15" ht="15" x14ac:dyDescent="0.25">
      <c r="A35" s="8">
        <v>18</v>
      </c>
      <c r="B35" s="35">
        <f>_xlfn.FORECAST.LINEAR($A22,B$5:B$21,$A$5:$A$21)</f>
        <v>17101.573529411766</v>
      </c>
      <c r="C35" s="35">
        <f>_xlfn.FORECAST.LINEAR($A22,C$5:C$21,$A$5:$A$21)</f>
        <v>6932.7647058823532</v>
      </c>
      <c r="D35" s="35">
        <f t="shared" ref="D35:G35" si="0">_xlfn.FORECAST.LINEAR($A22,D$5:D$21,$A$5:$A$21)</f>
        <v>846.33823529411802</v>
      </c>
      <c r="E35" s="35">
        <f t="shared" si="0"/>
        <v>30647.727941176472</v>
      </c>
      <c r="F35" s="35">
        <f t="shared" si="0"/>
        <v>-1495.0514705882351</v>
      </c>
      <c r="G35" s="35">
        <f t="shared" si="0"/>
        <v>980.86764705882251</v>
      </c>
      <c r="H35" s="2"/>
      <c r="I35" s="40">
        <f t="shared" ref="I35:I45" si="1">A35</f>
        <v>18</v>
      </c>
      <c r="J35" s="35">
        <f t="shared" ref="J35:J45" si="2">_xlfn.FORECAST.ETS($A22,B$5:B$21,$A$5:$A$21,1,1)</f>
        <v>11539.649663264134</v>
      </c>
      <c r="K35" s="35">
        <f t="shared" ref="K35:K45" si="3">_xlfn.FORECAST.ETS($A22,C$5:C$21,$A$5:$A$21,1,1)</f>
        <v>6555.0479654507917</v>
      </c>
      <c r="L35" s="35">
        <f t="shared" ref="L35:L45" si="4">_xlfn.FORECAST.ETS($A22,D$5:D$21,$A$5:$A$21,1,1)</f>
        <v>7600.9264705882333</v>
      </c>
      <c r="M35" s="35">
        <f t="shared" ref="M35:M45" si="5">_xlfn.FORECAST.ETS($A22,E$5:E$21,$A$5:$A$21,1,1)</f>
        <v>31368.726121292999</v>
      </c>
      <c r="N35" s="35">
        <f t="shared" ref="N35:N45" si="6">_xlfn.FORECAST.ETS($A22,F$5:F$21,$A$5:$A$21,1,1)</f>
        <v>-25.325429607439421</v>
      </c>
      <c r="O35" s="35">
        <f t="shared" ref="O35:O45" si="7">_xlfn.FORECAST.ETS($A22,G$5:G$21,$A$5:$A$21,1,1)</f>
        <v>5215.4791079106917</v>
      </c>
    </row>
    <row r="36" spans="1:15" ht="15" x14ac:dyDescent="0.25">
      <c r="A36" s="8">
        <v>19</v>
      </c>
      <c r="B36" s="35">
        <f t="shared" ref="B36:G40" si="8">_xlfn.FORECAST.LINEAR($A23,B$5:B$21,$A$5:$A$21)</f>
        <v>17452.852941176468</v>
      </c>
      <c r="C36" s="35">
        <f t="shared" si="8"/>
        <v>7285.3921568627447</v>
      </c>
      <c r="D36" s="35">
        <f t="shared" si="8"/>
        <v>517.26470588235406</v>
      </c>
      <c r="E36" s="35">
        <f t="shared" si="8"/>
        <v>32456.240196078434</v>
      </c>
      <c r="F36" s="35">
        <f t="shared" si="8"/>
        <v>-1920.8284313725489</v>
      </c>
      <c r="G36" s="35">
        <f t="shared" si="8"/>
        <v>576.14705882352791</v>
      </c>
      <c r="H36" s="2"/>
      <c r="I36" s="40">
        <f t="shared" si="1"/>
        <v>19</v>
      </c>
      <c r="J36" s="35">
        <f t="shared" si="2"/>
        <v>11875.688259001274</v>
      </c>
      <c r="K36" s="35">
        <f t="shared" si="3"/>
        <v>6902.2307321591934</v>
      </c>
      <c r="L36" s="35">
        <f t="shared" si="4"/>
        <v>7271.8529411764703</v>
      </c>
      <c r="M36" s="35">
        <f t="shared" si="5"/>
        <v>33168.09767292293</v>
      </c>
      <c r="N36" s="35">
        <f t="shared" si="6"/>
        <v>-444.04840534743471</v>
      </c>
      <c r="O36" s="35">
        <f t="shared" si="7"/>
        <v>4818.3322136258012</v>
      </c>
    </row>
    <row r="37" spans="1:15" ht="15" x14ac:dyDescent="0.25">
      <c r="A37" s="8">
        <v>20</v>
      </c>
      <c r="B37" s="35">
        <f t="shared" si="8"/>
        <v>17804.132352941175</v>
      </c>
      <c r="C37" s="35">
        <f t="shared" si="8"/>
        <v>7638.0196078431363</v>
      </c>
      <c r="D37" s="35">
        <f t="shared" si="8"/>
        <v>188.1911764705892</v>
      </c>
      <c r="E37" s="35">
        <f t="shared" si="8"/>
        <v>34264.752450980392</v>
      </c>
      <c r="F37" s="35">
        <f t="shared" si="8"/>
        <v>-2346.6053921568628</v>
      </c>
      <c r="G37" s="35">
        <f t="shared" si="8"/>
        <v>171.42647058823422</v>
      </c>
      <c r="H37" s="2"/>
      <c r="I37" s="40">
        <f t="shared" si="1"/>
        <v>20</v>
      </c>
      <c r="J37" s="35">
        <f t="shared" si="2"/>
        <v>12211.726854738406</v>
      </c>
      <c r="K37" s="35">
        <f t="shared" si="3"/>
        <v>7249.4134988675987</v>
      </c>
      <c r="L37" s="35">
        <f t="shared" si="4"/>
        <v>6942.7794117647036</v>
      </c>
      <c r="M37" s="35">
        <f t="shared" si="5"/>
        <v>34967.469224552857</v>
      </c>
      <c r="N37" s="35">
        <f t="shared" si="6"/>
        <v>-862.77138108742361</v>
      </c>
      <c r="O37" s="35">
        <f t="shared" si="7"/>
        <v>4421.1853193409142</v>
      </c>
    </row>
    <row r="38" spans="1:15" ht="15" x14ac:dyDescent="0.25">
      <c r="A38" s="8">
        <v>21</v>
      </c>
      <c r="B38" s="35">
        <f t="shared" si="8"/>
        <v>18155.411764705881</v>
      </c>
      <c r="C38" s="35">
        <f t="shared" si="8"/>
        <v>7990.6470588235297</v>
      </c>
      <c r="D38" s="35">
        <f t="shared" si="8"/>
        <v>-140.88235294117567</v>
      </c>
      <c r="E38" s="35">
        <f t="shared" si="8"/>
        <v>36073.264705882357</v>
      </c>
      <c r="F38" s="35">
        <f t="shared" si="8"/>
        <v>-2772.3823529411757</v>
      </c>
      <c r="G38" s="35">
        <f t="shared" si="8"/>
        <v>-233.29411764705947</v>
      </c>
      <c r="H38" s="2"/>
      <c r="I38" s="40">
        <f t="shared" si="1"/>
        <v>21</v>
      </c>
      <c r="J38" s="35">
        <f t="shared" si="2"/>
        <v>12547.765450475546</v>
      </c>
      <c r="K38" s="35">
        <f t="shared" si="3"/>
        <v>7596.5962655760004</v>
      </c>
      <c r="L38" s="35">
        <f t="shared" si="4"/>
        <v>6613.7058823529414</v>
      </c>
      <c r="M38" s="35">
        <f t="shared" si="5"/>
        <v>36766.840776182784</v>
      </c>
      <c r="N38" s="35">
        <f t="shared" si="6"/>
        <v>-1281.4943568274191</v>
      </c>
      <c r="O38" s="35">
        <f t="shared" si="7"/>
        <v>4024.0384250560237</v>
      </c>
    </row>
    <row r="39" spans="1:15" ht="15" x14ac:dyDescent="0.25">
      <c r="A39" s="8">
        <v>22</v>
      </c>
      <c r="B39" s="35">
        <f t="shared" si="8"/>
        <v>18506.691176470587</v>
      </c>
      <c r="C39" s="35">
        <f t="shared" si="8"/>
        <v>8343.2745098039213</v>
      </c>
      <c r="D39" s="35">
        <f t="shared" si="8"/>
        <v>-469.95588235294053</v>
      </c>
      <c r="E39" s="35">
        <f t="shared" si="8"/>
        <v>37881.776960784315</v>
      </c>
      <c r="F39" s="35">
        <f t="shared" si="8"/>
        <v>-3198.1593137254904</v>
      </c>
      <c r="G39" s="35">
        <f t="shared" si="8"/>
        <v>-638.01470588235497</v>
      </c>
      <c r="H39" s="2"/>
      <c r="I39" s="40">
        <f t="shared" si="1"/>
        <v>22</v>
      </c>
      <c r="J39" s="35">
        <f t="shared" si="2"/>
        <v>12883.804046212679</v>
      </c>
      <c r="K39" s="35">
        <f t="shared" si="3"/>
        <v>7943.7790322844057</v>
      </c>
      <c r="L39" s="35">
        <f t="shared" si="4"/>
        <v>6284.6323529411748</v>
      </c>
      <c r="M39" s="35">
        <f t="shared" si="5"/>
        <v>38566.212327812711</v>
      </c>
      <c r="N39" s="35">
        <f t="shared" si="6"/>
        <v>-1700.2173325674082</v>
      </c>
      <c r="O39" s="35">
        <f t="shared" si="7"/>
        <v>3626.8915307711368</v>
      </c>
    </row>
    <row r="40" spans="1:15" ht="15" x14ac:dyDescent="0.25">
      <c r="A40" s="8">
        <v>23</v>
      </c>
      <c r="B40" s="35">
        <f t="shared" si="8"/>
        <v>18857.970588235294</v>
      </c>
      <c r="C40" s="35">
        <f t="shared" si="8"/>
        <v>8695.9019607843129</v>
      </c>
      <c r="D40" s="35">
        <f t="shared" si="8"/>
        <v>-799.0294117647054</v>
      </c>
      <c r="E40" s="35">
        <f t="shared" si="8"/>
        <v>39690.289215686273</v>
      </c>
      <c r="F40" s="35">
        <f t="shared" si="8"/>
        <v>-3623.9362745098033</v>
      </c>
      <c r="G40" s="35">
        <f t="shared" si="8"/>
        <v>-1042.7352941176487</v>
      </c>
      <c r="H40" s="2"/>
      <c r="I40" s="40">
        <f t="shared" si="1"/>
        <v>23</v>
      </c>
      <c r="J40" s="35">
        <f t="shared" si="2"/>
        <v>13219.842641949819</v>
      </c>
      <c r="K40" s="35">
        <f t="shared" si="3"/>
        <v>8290.9617989928083</v>
      </c>
      <c r="L40" s="35">
        <f t="shared" si="4"/>
        <v>5955.5588235294117</v>
      </c>
      <c r="M40" s="35">
        <f t="shared" si="5"/>
        <v>40365.583879442638</v>
      </c>
      <c r="N40" s="35">
        <f t="shared" si="6"/>
        <v>-2118.940308307403</v>
      </c>
      <c r="O40" s="35">
        <f t="shared" si="7"/>
        <v>3229.7446364862458</v>
      </c>
    </row>
    <row r="41" spans="1:15" ht="15" x14ac:dyDescent="0.25">
      <c r="A41" s="8">
        <v>24</v>
      </c>
      <c r="B41" s="35">
        <f t="shared" ref="B41:G41" si="9">_xlfn.FORECAST.LINEAR($A28,B$5:B$21,$A$5:$A$21)</f>
        <v>19209.25</v>
      </c>
      <c r="C41" s="35">
        <f t="shared" si="9"/>
        <v>9048.5294117647063</v>
      </c>
      <c r="D41" s="35">
        <f t="shared" si="9"/>
        <v>-1128.1029411764703</v>
      </c>
      <c r="E41" s="35">
        <f t="shared" si="9"/>
        <v>41498.801470588238</v>
      </c>
      <c r="F41" s="35">
        <f t="shared" si="9"/>
        <v>-4049.7132352941162</v>
      </c>
      <c r="G41" s="35">
        <f t="shared" si="9"/>
        <v>-1447.4558823529424</v>
      </c>
      <c r="H41" s="2"/>
      <c r="I41" s="40">
        <f t="shared" si="1"/>
        <v>24</v>
      </c>
      <c r="J41" s="35">
        <f t="shared" si="2"/>
        <v>13555.881237686952</v>
      </c>
      <c r="K41" s="35">
        <f t="shared" si="3"/>
        <v>8638.1445657012118</v>
      </c>
      <c r="L41" s="35">
        <f t="shared" si="4"/>
        <v>5626.4852941176459</v>
      </c>
      <c r="M41" s="35">
        <f t="shared" si="5"/>
        <v>42164.955431072565</v>
      </c>
      <c r="N41" s="35">
        <f t="shared" si="6"/>
        <v>-2537.6632840473926</v>
      </c>
      <c r="O41" s="35">
        <f t="shared" si="7"/>
        <v>2832.5977422013589</v>
      </c>
    </row>
    <row r="42" spans="1:15" ht="15" x14ac:dyDescent="0.25">
      <c r="A42" s="8">
        <v>25</v>
      </c>
      <c r="B42" s="35">
        <f t="shared" ref="B42:G42" si="10">_xlfn.FORECAST.LINEAR($A29,B$5:B$21,$A$5:$A$21)</f>
        <v>19560.529411764706</v>
      </c>
      <c r="C42" s="35">
        <f t="shared" si="10"/>
        <v>9401.1568627450979</v>
      </c>
      <c r="D42" s="35">
        <f t="shared" si="10"/>
        <v>-1457.1764705882342</v>
      </c>
      <c r="E42" s="35">
        <f t="shared" si="10"/>
        <v>43307.313725490196</v>
      </c>
      <c r="F42" s="35">
        <f t="shared" si="10"/>
        <v>-4475.4901960784309</v>
      </c>
      <c r="G42" s="35">
        <f t="shared" si="10"/>
        <v>-1852.176470588236</v>
      </c>
      <c r="H42" s="2"/>
      <c r="I42" s="40">
        <f t="shared" si="1"/>
        <v>25</v>
      </c>
      <c r="J42" s="35">
        <f t="shared" si="2"/>
        <v>13891.919833424092</v>
      </c>
      <c r="K42" s="35">
        <f t="shared" si="3"/>
        <v>8985.3273324096153</v>
      </c>
      <c r="L42" s="35">
        <f t="shared" si="4"/>
        <v>5297.411764705882</v>
      </c>
      <c r="M42" s="35">
        <f t="shared" si="5"/>
        <v>43964.326982702492</v>
      </c>
      <c r="N42" s="35">
        <f t="shared" si="6"/>
        <v>-2956.3862597873876</v>
      </c>
      <c r="O42" s="35">
        <f t="shared" si="7"/>
        <v>2435.4508479164683</v>
      </c>
    </row>
    <row r="43" spans="1:15" ht="15" x14ac:dyDescent="0.25">
      <c r="A43" s="8">
        <v>26</v>
      </c>
      <c r="B43" s="35">
        <f t="shared" ref="B43:G43" si="11">_xlfn.FORECAST.LINEAR($A30,B$5:B$21,$A$5:$A$21)</f>
        <v>19911.808823529413</v>
      </c>
      <c r="C43" s="35">
        <f t="shared" si="11"/>
        <v>9753.7843137254895</v>
      </c>
      <c r="D43" s="35">
        <f t="shared" si="11"/>
        <v>-1786.25</v>
      </c>
      <c r="E43" s="35">
        <f t="shared" si="11"/>
        <v>45115.825980392161</v>
      </c>
      <c r="F43" s="35">
        <f t="shared" si="11"/>
        <v>-4901.2671568627438</v>
      </c>
      <c r="G43" s="35">
        <f t="shared" si="11"/>
        <v>-2256.8970588235297</v>
      </c>
      <c r="H43" s="2"/>
      <c r="I43" s="40">
        <f t="shared" si="1"/>
        <v>26</v>
      </c>
      <c r="J43" s="35">
        <f t="shared" si="2"/>
        <v>14227.958429161225</v>
      </c>
      <c r="K43" s="35">
        <f t="shared" si="3"/>
        <v>9332.5100991180188</v>
      </c>
      <c r="L43" s="35">
        <f t="shared" si="4"/>
        <v>4968.3382352941162</v>
      </c>
      <c r="M43" s="35">
        <f t="shared" si="5"/>
        <v>45763.69853433242</v>
      </c>
      <c r="N43" s="35">
        <f t="shared" si="6"/>
        <v>-3375.1092355273772</v>
      </c>
      <c r="O43" s="35">
        <f t="shared" si="7"/>
        <v>2038.3039536315814</v>
      </c>
    </row>
    <row r="44" spans="1:15" ht="15" x14ac:dyDescent="0.25">
      <c r="A44" s="8">
        <v>27</v>
      </c>
      <c r="B44" s="35">
        <f t="shared" ref="B44:G44" si="12">_xlfn.FORECAST.LINEAR($A31,B$5:B$21,$A$5:$A$21)</f>
        <v>20263.088235294119</v>
      </c>
      <c r="C44" s="35">
        <f t="shared" si="12"/>
        <v>10106.411764705881</v>
      </c>
      <c r="D44" s="35">
        <f t="shared" si="12"/>
        <v>-2115.323529411764</v>
      </c>
      <c r="E44" s="35">
        <f t="shared" si="12"/>
        <v>46924.338235294119</v>
      </c>
      <c r="F44" s="35">
        <f t="shared" si="12"/>
        <v>-5327.0441176470586</v>
      </c>
      <c r="G44" s="35">
        <f t="shared" si="12"/>
        <v>-2661.6176470588252</v>
      </c>
      <c r="H44" s="2"/>
      <c r="I44" s="40">
        <f t="shared" si="1"/>
        <v>27</v>
      </c>
      <c r="J44" s="35">
        <f t="shared" si="2"/>
        <v>14563.997024898365</v>
      </c>
      <c r="K44" s="35">
        <f t="shared" si="3"/>
        <v>9679.6928658264223</v>
      </c>
      <c r="L44" s="35">
        <f t="shared" si="4"/>
        <v>4639.2647058823532</v>
      </c>
      <c r="M44" s="35">
        <f t="shared" si="5"/>
        <v>47563.070085962347</v>
      </c>
      <c r="N44" s="35">
        <f t="shared" si="6"/>
        <v>-3793.8322112673723</v>
      </c>
      <c r="O44" s="35">
        <f t="shared" si="7"/>
        <v>1641.1570593466909</v>
      </c>
    </row>
    <row r="45" spans="1:15" ht="15" x14ac:dyDescent="0.25">
      <c r="A45" s="8">
        <v>28</v>
      </c>
      <c r="B45" s="35">
        <f t="shared" ref="B45:G45" si="13">_xlfn.FORECAST.LINEAR($A32,B$5:B$21,$A$5:$A$21)</f>
        <v>20614.367647058825</v>
      </c>
      <c r="C45" s="35">
        <f t="shared" si="13"/>
        <v>10459.039215686274</v>
      </c>
      <c r="D45" s="35">
        <f t="shared" si="13"/>
        <v>-2444.3970588235279</v>
      </c>
      <c r="E45" s="35">
        <f t="shared" si="13"/>
        <v>48732.850490196077</v>
      </c>
      <c r="F45" s="35">
        <f t="shared" si="13"/>
        <v>-5752.8210784313715</v>
      </c>
      <c r="G45" s="35">
        <f t="shared" si="13"/>
        <v>-3066.3382352941189</v>
      </c>
      <c r="H45" s="2"/>
      <c r="I45" s="40">
        <f t="shared" si="1"/>
        <v>28</v>
      </c>
      <c r="J45" s="35">
        <f t="shared" si="2"/>
        <v>14900.035620635497</v>
      </c>
      <c r="K45" s="35">
        <f t="shared" si="3"/>
        <v>10026.875632534826</v>
      </c>
      <c r="L45" s="35">
        <f t="shared" si="4"/>
        <v>4310.1911764705865</v>
      </c>
      <c r="M45" s="35">
        <f t="shared" si="5"/>
        <v>49362.441637592274</v>
      </c>
      <c r="N45" s="35">
        <f t="shared" si="6"/>
        <v>-4212.5551870073614</v>
      </c>
      <c r="O45" s="35">
        <f t="shared" si="7"/>
        <v>1244.0101650618035</v>
      </c>
    </row>
    <row r="46" spans="1:15" x14ac:dyDescent="0.2">
      <c r="B46" s="2"/>
      <c r="C46" s="2"/>
      <c r="D46" s="2"/>
      <c r="E46" s="2"/>
      <c r="F46" s="2"/>
      <c r="G46" s="2"/>
      <c r="H46" s="2"/>
      <c r="J46" s="2"/>
      <c r="K46" s="2"/>
      <c r="L46" s="2"/>
      <c r="M46" s="2"/>
      <c r="N46" s="2"/>
      <c r="O46" s="2"/>
    </row>
    <row r="47" spans="1:15" ht="15" x14ac:dyDescent="0.25">
      <c r="A47" s="9"/>
      <c r="B47" s="36" t="s">
        <v>21</v>
      </c>
      <c r="C47" s="29"/>
      <c r="D47" s="29"/>
      <c r="E47" s="29"/>
      <c r="F47" s="29"/>
      <c r="G47" s="29"/>
      <c r="H47" s="2"/>
      <c r="I47" s="41"/>
      <c r="J47" s="36" t="str">
        <f>B47</f>
        <v>Errors MAPE</v>
      </c>
      <c r="K47" s="29"/>
      <c r="L47" s="29"/>
      <c r="M47" s="29"/>
      <c r="N47" s="29"/>
      <c r="O47" s="29"/>
    </row>
    <row r="48" spans="1:15" ht="15" x14ac:dyDescent="0.25">
      <c r="A48" s="10">
        <f t="shared" ref="A48:A58" si="14">A35</f>
        <v>18</v>
      </c>
      <c r="B48" s="29">
        <f>ABS((B22-B35)/B22)</f>
        <v>0.46129825937039781</v>
      </c>
      <c r="C48" s="29">
        <f t="shared" ref="C48:G48" si="15">ABS((C22-C35)/C22)</f>
        <v>0.87372019077901442</v>
      </c>
      <c r="D48" s="29">
        <f t="shared" si="15"/>
        <v>0.89873914389876552</v>
      </c>
      <c r="E48" s="29">
        <f t="shared" si="15"/>
        <v>0.2606810454678325</v>
      </c>
      <c r="F48" s="29">
        <f t="shared" si="15"/>
        <v>4.5344006396884993</v>
      </c>
      <c r="G48" s="29">
        <f t="shared" si="15"/>
        <v>0.78842371720042659</v>
      </c>
      <c r="H48" s="2"/>
      <c r="I48" s="42">
        <f t="shared" ref="I48:I53" si="16">A35</f>
        <v>18</v>
      </c>
      <c r="J48" s="29">
        <f>ABS((B22-J35)/B22)</f>
        <v>1.3957988271030182E-2</v>
      </c>
      <c r="K48" s="29">
        <f t="shared" ref="K48:O53" si="17">ABS((C22-K35)/C22)</f>
        <v>0.77163458525697071</v>
      </c>
      <c r="L48" s="29">
        <f t="shared" si="17"/>
        <v>9.0580704643666743E-2</v>
      </c>
      <c r="M48" s="29">
        <f t="shared" si="17"/>
        <v>0.24328831665718631</v>
      </c>
      <c r="N48" s="29">
        <f t="shared" si="17"/>
        <v>1.0598709919797622</v>
      </c>
      <c r="O48" s="29">
        <f t="shared" si="17"/>
        <v>0.12499549350964015</v>
      </c>
    </row>
    <row r="49" spans="1:16" ht="15" x14ac:dyDescent="0.25">
      <c r="A49" s="10">
        <f t="shared" si="14"/>
        <v>19</v>
      </c>
      <c r="B49" s="29">
        <f t="shared" ref="B49:G58" si="18">ABS((B23-B36)/B23)</f>
        <v>0.38600341455843556</v>
      </c>
      <c r="C49" s="29">
        <f t="shared" si="18"/>
        <v>0.34690185928318445</v>
      </c>
      <c r="D49" s="29">
        <f t="shared" si="18"/>
        <v>0.93158779184203755</v>
      </c>
      <c r="E49" s="29">
        <f t="shared" si="18"/>
        <v>0.29156501951197378</v>
      </c>
      <c r="F49" s="29">
        <f t="shared" si="18"/>
        <v>5.5409655588003517</v>
      </c>
      <c r="G49" s="29">
        <f t="shared" si="18"/>
        <v>0.47383830244426672</v>
      </c>
      <c r="H49" s="2"/>
      <c r="I49" s="42">
        <f t="shared" si="16"/>
        <v>19</v>
      </c>
      <c r="J49" s="29">
        <f t="shared" ref="J49:J58" si="19">ABS((B23-J36)/B23)</f>
        <v>0.5822097358310897</v>
      </c>
      <c r="K49" s="29">
        <f t="shared" si="17"/>
        <v>0.27606410282107474</v>
      </c>
      <c r="L49" s="29">
        <f t="shared" si="17"/>
        <v>3.8241906999541032E-2</v>
      </c>
      <c r="M49" s="29">
        <f t="shared" si="17"/>
        <v>0.27602702944683</v>
      </c>
      <c r="N49" s="29">
        <f t="shared" si="17"/>
        <v>2.0497598235163941</v>
      </c>
      <c r="O49" s="29">
        <f t="shared" si="17"/>
        <v>3.4003033914390879</v>
      </c>
    </row>
    <row r="50" spans="1:16" ht="15" x14ac:dyDescent="0.25">
      <c r="A50" s="10">
        <f t="shared" si="14"/>
        <v>20</v>
      </c>
      <c r="B50" s="29">
        <f t="shared" si="18"/>
        <v>4.1876842520224864</v>
      </c>
      <c r="C50" s="29">
        <f t="shared" si="18"/>
        <v>1.4774633823688408</v>
      </c>
      <c r="D50" s="29">
        <f t="shared" si="18"/>
        <v>0.96384415437644777</v>
      </c>
      <c r="E50" s="29">
        <f t="shared" si="18"/>
        <v>0.14925135438026638</v>
      </c>
      <c r="F50" s="29">
        <f t="shared" si="18"/>
        <v>6.547530477912205</v>
      </c>
      <c r="G50" s="29">
        <f t="shared" si="18"/>
        <v>0.96929491839723547</v>
      </c>
      <c r="H50" s="2"/>
      <c r="I50" s="42">
        <f t="shared" si="16"/>
        <v>20</v>
      </c>
      <c r="J50" s="29">
        <f t="shared" si="19"/>
        <v>2.5581954704948737</v>
      </c>
      <c r="K50" s="29">
        <f t="shared" si="17"/>
        <v>1.3514153418318517</v>
      </c>
      <c r="L50" s="29">
        <f t="shared" si="17"/>
        <v>0.33386732214499587</v>
      </c>
      <c r="M50" s="29">
        <f t="shared" si="17"/>
        <v>0.13180382300742732</v>
      </c>
      <c r="N50" s="29">
        <f t="shared" si="17"/>
        <v>3.0396486550530111</v>
      </c>
      <c r="O50" s="29">
        <f t="shared" si="17"/>
        <v>0.20809863526044881</v>
      </c>
    </row>
    <row r="51" spans="1:16" ht="15" x14ac:dyDescent="0.25">
      <c r="A51" s="10">
        <f t="shared" si="14"/>
        <v>21</v>
      </c>
      <c r="B51" s="29">
        <f t="shared" si="18"/>
        <v>5.8048769732780663</v>
      </c>
      <c r="C51" s="29">
        <f t="shared" si="18"/>
        <v>1.3536515637182709</v>
      </c>
      <c r="D51" s="29">
        <f t="shared" si="18"/>
        <v>1.0279639446092053</v>
      </c>
      <c r="E51" s="29">
        <f t="shared" si="18"/>
        <v>0.21397021973106231</v>
      </c>
      <c r="F51" s="29">
        <f t="shared" si="18"/>
        <v>7.5540953970240556</v>
      </c>
      <c r="G51" s="29">
        <f t="shared" si="18"/>
        <v>1.0304204091337932</v>
      </c>
      <c r="H51" s="2"/>
      <c r="I51" s="42">
        <f t="shared" si="16"/>
        <v>21</v>
      </c>
      <c r="J51" s="29">
        <f t="shared" si="19"/>
        <v>3.703060513671494</v>
      </c>
      <c r="K51" s="29">
        <f t="shared" si="17"/>
        <v>1.2375835833802653</v>
      </c>
      <c r="L51" s="29">
        <f t="shared" si="17"/>
        <v>0.312764168787801</v>
      </c>
      <c r="M51" s="29">
        <f t="shared" si="17"/>
        <v>0.19885732516543297</v>
      </c>
      <c r="N51" s="29">
        <f t="shared" si="17"/>
        <v>4.0295374865896436</v>
      </c>
      <c r="O51" s="29">
        <f t="shared" si="17"/>
        <v>0.47528511865223316</v>
      </c>
    </row>
    <row r="52" spans="1:16" ht="15" x14ac:dyDescent="0.25">
      <c r="A52" s="10">
        <f t="shared" si="14"/>
        <v>22</v>
      </c>
      <c r="B52" s="29">
        <f t="shared" si="18"/>
        <v>2.8499461569524835</v>
      </c>
      <c r="C52" s="29">
        <f t="shared" si="18"/>
        <v>1.1586738705831621</v>
      </c>
      <c r="D52" s="29">
        <f t="shared" si="18"/>
        <v>1.0911120361289144</v>
      </c>
      <c r="E52" s="29">
        <f t="shared" si="18"/>
        <v>0.24496440649350318</v>
      </c>
      <c r="F52" s="29">
        <f t="shared" si="18"/>
        <v>8.7814095224464488</v>
      </c>
      <c r="G52" s="29">
        <f t="shared" si="18"/>
        <v>1.0856280641366736</v>
      </c>
      <c r="H52" s="2"/>
      <c r="I52" s="42">
        <f t="shared" si="16"/>
        <v>22</v>
      </c>
      <c r="J52" s="29">
        <f t="shared" si="19"/>
        <v>1.6802171928880132</v>
      </c>
      <c r="K52" s="29">
        <f t="shared" si="17"/>
        <v>1.0553115219364568</v>
      </c>
      <c r="L52" s="29">
        <f t="shared" si="17"/>
        <v>0.21842426385055733</v>
      </c>
      <c r="M52" s="29">
        <f t="shared" si="17"/>
        <v>0.26745800998464281</v>
      </c>
      <c r="N52" s="29">
        <f t="shared" si="17"/>
        <v>5.1367818310642539</v>
      </c>
      <c r="O52" s="29">
        <f t="shared" si="17"/>
        <v>0.51323425972740078</v>
      </c>
    </row>
    <row r="53" spans="1:16" ht="15" x14ac:dyDescent="0.25">
      <c r="A53" s="10">
        <f t="shared" si="14"/>
        <v>23</v>
      </c>
      <c r="B53" s="29">
        <f t="shared" si="18"/>
        <v>8.1632510146915909</v>
      </c>
      <c r="C53" s="29">
        <f t="shared" si="18"/>
        <v>0.87008644317942208</v>
      </c>
      <c r="D53" s="29">
        <f t="shared" si="18"/>
        <v>1.1528657761172194</v>
      </c>
      <c r="E53" s="29">
        <f t="shared" si="18"/>
        <v>0.24385876134276452</v>
      </c>
      <c r="F53" s="29">
        <f t="shared" si="18"/>
        <v>9.8173631983206899</v>
      </c>
      <c r="G53" s="29">
        <f t="shared" si="18"/>
        <v>1.1448444636918529</v>
      </c>
      <c r="H53" s="2"/>
      <c r="I53" s="42">
        <f t="shared" si="16"/>
        <v>23</v>
      </c>
      <c r="J53" s="29">
        <f t="shared" si="19"/>
        <v>5.423635880442089</v>
      </c>
      <c r="K53" s="29">
        <f t="shared" si="17"/>
        <v>0.78300253741780823</v>
      </c>
      <c r="L53" s="29">
        <f t="shared" si="17"/>
        <v>0.13938374278351096</v>
      </c>
      <c r="M53" s="29">
        <f t="shared" si="17"/>
        <v>0.26502190226715466</v>
      </c>
      <c r="N53" s="29">
        <f t="shared" si="17"/>
        <v>6.1555725262953844</v>
      </c>
      <c r="O53" s="29">
        <f t="shared" si="17"/>
        <v>0.55136204521652377</v>
      </c>
    </row>
    <row r="54" spans="1:16" ht="15" x14ac:dyDescent="0.25">
      <c r="A54" s="10">
        <f t="shared" si="14"/>
        <v>24</v>
      </c>
      <c r="B54" s="29">
        <f t="shared" si="18"/>
        <v>0.20820491854833637</v>
      </c>
      <c r="C54" s="29">
        <f t="shared" si="18"/>
        <v>0.88001857713789866</v>
      </c>
      <c r="D54" s="29">
        <f t="shared" si="18"/>
        <v>1.1682229259135803</v>
      </c>
      <c r="E54" s="29">
        <f t="shared" si="18"/>
        <v>0.10439646238525223</v>
      </c>
      <c r="F54" s="29">
        <f t="shared" si="18"/>
        <v>9.315632926681964</v>
      </c>
      <c r="G54" s="29">
        <f t="shared" si="18"/>
        <v>1.1430857930360758</v>
      </c>
      <c r="H54" s="2"/>
      <c r="I54" s="42">
        <f t="shared" ref="I54:I58" si="20">A41</f>
        <v>24</v>
      </c>
      <c r="J54" s="29">
        <f>ABS((B28-J41)/B28)</f>
        <v>0.14737522877621537</v>
      </c>
      <c r="K54" s="29">
        <f t="shared" ref="K54:O58" si="21">ABS((C28-K41)/C28)</f>
        <v>0.79475266272620237</v>
      </c>
      <c r="L54" s="29">
        <f t="shared" si="21"/>
        <v>0.16097743899229855</v>
      </c>
      <c r="M54" s="29">
        <f t="shared" si="21"/>
        <v>0.12212463889377702</v>
      </c>
      <c r="N54" s="29">
        <f t="shared" si="21"/>
        <v>6.2108075647790404</v>
      </c>
      <c r="O54" s="29">
        <f t="shared" si="21"/>
        <v>0.71998836079464623</v>
      </c>
    </row>
    <row r="55" spans="1:16" ht="15" x14ac:dyDescent="0.25">
      <c r="A55" s="10">
        <f t="shared" si="14"/>
        <v>25</v>
      </c>
      <c r="B55" s="29">
        <f t="shared" si="18"/>
        <v>2.6451850897635562E-2</v>
      </c>
      <c r="C55" s="29">
        <f t="shared" si="18"/>
        <v>1.9369437246938763</v>
      </c>
      <c r="D55" s="29">
        <f t="shared" si="18"/>
        <v>1.2309312948634286</v>
      </c>
      <c r="E55" s="29">
        <f t="shared" si="18"/>
        <v>1.0298717471521066</v>
      </c>
      <c r="F55" s="29">
        <f t="shared" si="18"/>
        <v>110.15829746532758</v>
      </c>
      <c r="G55" s="29">
        <f t="shared" si="18"/>
        <v>1.2357358369082647</v>
      </c>
      <c r="H55" s="2"/>
      <c r="I55" s="42">
        <f t="shared" si="20"/>
        <v>25</v>
      </c>
      <c r="J55" s="29">
        <f t="shared" si="19"/>
        <v>0.30858451953891641</v>
      </c>
      <c r="K55" s="29">
        <f t="shared" si="21"/>
        <v>1.807037592130464</v>
      </c>
      <c r="L55" s="29">
        <f t="shared" si="21"/>
        <v>0.16047357136198384</v>
      </c>
      <c r="M55" s="29">
        <f t="shared" si="21"/>
        <v>1.0606668377174826</v>
      </c>
      <c r="N55" s="29">
        <f t="shared" si="21"/>
        <v>73.106981946033841</v>
      </c>
      <c r="O55" s="29">
        <f t="shared" si="21"/>
        <v>0.69002789259049657</v>
      </c>
    </row>
    <row r="56" spans="1:16" ht="15" x14ac:dyDescent="0.25">
      <c r="A56" s="10">
        <f t="shared" si="14"/>
        <v>26</v>
      </c>
      <c r="B56" s="29">
        <f t="shared" si="18"/>
        <v>0.7103426235637702</v>
      </c>
      <c r="C56" s="29">
        <f t="shared" si="18"/>
        <v>1.9610759908091953</v>
      </c>
      <c r="D56" s="29">
        <f t="shared" si="18"/>
        <v>1.3959765018842829</v>
      </c>
      <c r="E56" s="29">
        <f t="shared" si="18"/>
        <v>2.1336963242614546</v>
      </c>
      <c r="F56" s="29">
        <f t="shared" si="18"/>
        <v>120.5431013868962</v>
      </c>
      <c r="G56" s="29">
        <f t="shared" si="18"/>
        <v>1.3601239921531083</v>
      </c>
      <c r="H56" s="2"/>
      <c r="I56" s="42">
        <f t="shared" si="20"/>
        <v>26</v>
      </c>
      <c r="J56" s="29">
        <f t="shared" si="19"/>
        <v>0.22212321157543588</v>
      </c>
      <c r="K56" s="29">
        <f t="shared" si="21"/>
        <v>1.8331846081111169</v>
      </c>
      <c r="L56" s="29">
        <f t="shared" si="21"/>
        <v>0.10138289410199872</v>
      </c>
      <c r="M56" s="29">
        <f t="shared" si="21"/>
        <v>2.1786968489499494</v>
      </c>
      <c r="N56" s="29">
        <f t="shared" si="21"/>
        <v>83.319737451887249</v>
      </c>
      <c r="O56" s="29">
        <f t="shared" si="21"/>
        <v>0.67475603101458737</v>
      </c>
    </row>
    <row r="57" spans="1:16" ht="15" x14ac:dyDescent="0.25">
      <c r="A57" s="10">
        <f t="shared" si="14"/>
        <v>27</v>
      </c>
      <c r="B57" s="29">
        <f t="shared" si="18"/>
        <v>1.1586452762923416E-2</v>
      </c>
      <c r="C57" s="29">
        <f t="shared" si="18"/>
        <v>7.3662349045578486</v>
      </c>
      <c r="D57" s="29">
        <f t="shared" si="18"/>
        <v>1.3492938456756545</v>
      </c>
      <c r="E57" s="29">
        <f t="shared" si="18"/>
        <v>6.3292978634711672E-2</v>
      </c>
      <c r="F57" s="29">
        <f t="shared" si="18"/>
        <v>94.456914344685231</v>
      </c>
      <c r="G57" s="29">
        <f>ABS((G31-G44)/G31)</f>
        <v>1.4505107730295912</v>
      </c>
      <c r="H57" s="2"/>
      <c r="I57" s="42">
        <f t="shared" si="20"/>
        <v>27</v>
      </c>
      <c r="J57" s="29">
        <f t="shared" si="19"/>
        <v>0.27292711173189732</v>
      </c>
      <c r="K57" s="29">
        <f t="shared" si="21"/>
        <v>7.0129907829688927</v>
      </c>
      <c r="L57" s="29">
        <f t="shared" si="21"/>
        <v>0.2339391172585282</v>
      </c>
      <c r="M57" s="29">
        <f t="shared" si="21"/>
        <v>5.0542567402687963E-2</v>
      </c>
      <c r="N57" s="29">
        <f t="shared" si="21"/>
        <v>67.558459846795998</v>
      </c>
      <c r="O57" s="29">
        <f t="shared" si="21"/>
        <v>0.7222144449311626</v>
      </c>
    </row>
    <row r="58" spans="1:16" ht="15" x14ac:dyDescent="0.25">
      <c r="A58" s="10">
        <f t="shared" si="14"/>
        <v>28</v>
      </c>
      <c r="B58" s="29">
        <f t="shared" si="18"/>
        <v>9.3890562327345467E-2</v>
      </c>
      <c r="C58" s="29">
        <f t="shared" si="18"/>
        <v>3.6838509698550266</v>
      </c>
      <c r="D58" s="29">
        <f t="shared" si="18"/>
        <v>1.4991621520979228</v>
      </c>
      <c r="E58" s="29">
        <f t="shared" si="18"/>
        <v>107.77868412990196</v>
      </c>
      <c r="F58" s="29" t="e">
        <f t="shared" si="18"/>
        <v>#DIV/0!</v>
      </c>
      <c r="G58" s="29">
        <f t="shared" si="18"/>
        <v>1.4872617567605464</v>
      </c>
      <c r="H58" s="2"/>
      <c r="I58" s="42">
        <f t="shared" si="20"/>
        <v>28</v>
      </c>
      <c r="J58" s="29">
        <f t="shared" si="19"/>
        <v>0.20933745711671545</v>
      </c>
      <c r="K58" s="29">
        <f t="shared" si="21"/>
        <v>3.4903160020308222</v>
      </c>
      <c r="L58" s="29">
        <f t="shared" si="21"/>
        <v>0.11983026823145058</v>
      </c>
      <c r="M58" s="29">
        <f t="shared" si="21"/>
        <v>109.18402151248276</v>
      </c>
      <c r="N58" s="29" t="e">
        <f t="shared" si="21"/>
        <v>#DIV/0!</v>
      </c>
      <c r="O58" s="29">
        <f t="shared" si="21"/>
        <v>0.80231842284096555</v>
      </c>
    </row>
    <row r="59" spans="1:16" ht="15" x14ac:dyDescent="0.25">
      <c r="A59" s="10" t="s">
        <v>12</v>
      </c>
      <c r="B59" s="11">
        <f>(1/COUNT(B48:B58)*SUM(B48:B58))</f>
        <v>2.0821396799066796</v>
      </c>
      <c r="C59" s="11">
        <f t="shared" ref="C59:G59" si="22">(1/COUNT(C48:C58)*SUM(C48:C58))</f>
        <v>1.9916928615423402</v>
      </c>
      <c r="D59" s="11">
        <f t="shared" si="22"/>
        <v>1.1554272334006781</v>
      </c>
      <c r="E59" s="11">
        <f t="shared" si="22"/>
        <v>10.228566586296626</v>
      </c>
      <c r="F59" s="11" t="e">
        <f t="shared" si="22"/>
        <v>#DIV/0!</v>
      </c>
      <c r="G59" s="11">
        <f t="shared" si="22"/>
        <v>1.1062880024447124</v>
      </c>
      <c r="H59" s="2"/>
      <c r="I59" s="42" t="s">
        <v>12</v>
      </c>
      <c r="J59" s="11">
        <f>(1/COUNT(J48:J53)*SUM(J48:J53))</f>
        <v>2.3268794635997652</v>
      </c>
      <c r="K59" s="11">
        <f t="shared" ref="K59:O59" si="23">(1/COUNT(K48:K53)*SUM(K48:K53))</f>
        <v>0.91250194544073793</v>
      </c>
      <c r="L59" s="11">
        <f t="shared" si="23"/>
        <v>0.18887701820167882</v>
      </c>
      <c r="M59" s="11">
        <f t="shared" si="23"/>
        <v>0.23040940108811236</v>
      </c>
      <c r="N59" s="11">
        <f t="shared" si="23"/>
        <v>3.5785285524164081</v>
      </c>
      <c r="O59" s="11">
        <f t="shared" si="23"/>
        <v>0.87887982396755571</v>
      </c>
      <c r="P59" s="3"/>
    </row>
    <row r="60" spans="1:16" ht="15" x14ac:dyDescent="0.25">
      <c r="A60" s="1"/>
      <c r="B60" s="37"/>
      <c r="C60" s="37"/>
      <c r="D60" s="37"/>
      <c r="E60" s="37"/>
      <c r="F60" s="37"/>
      <c r="G60" s="37"/>
      <c r="H60" s="2"/>
      <c r="J60" s="2"/>
      <c r="K60" s="2"/>
      <c r="L60" s="2"/>
      <c r="M60" s="2"/>
      <c r="N60" s="2"/>
      <c r="O60" s="2"/>
    </row>
    <row r="61" spans="1:16" ht="15" x14ac:dyDescent="0.25">
      <c r="A61" s="12"/>
      <c r="B61" s="31" t="s">
        <v>22</v>
      </c>
      <c r="C61" s="32"/>
      <c r="D61" s="32"/>
      <c r="E61" s="32"/>
      <c r="F61" s="32"/>
      <c r="G61" s="32"/>
      <c r="H61" s="2"/>
      <c r="I61" s="43"/>
      <c r="J61" s="31" t="str">
        <f>B61</f>
        <v>Errors RSME</v>
      </c>
      <c r="K61" s="32"/>
      <c r="L61" s="32"/>
      <c r="M61" s="32"/>
      <c r="N61" s="32"/>
      <c r="O61" s="32"/>
    </row>
    <row r="62" spans="1:16" ht="15" x14ac:dyDescent="0.25">
      <c r="A62" s="13">
        <f>A48</f>
        <v>18</v>
      </c>
      <c r="B62" s="32">
        <f>(B35-B22)^2</f>
        <v>29144596.152465411</v>
      </c>
      <c r="C62" s="32">
        <f t="shared" ref="C62:G62" si="24">(C35-C22)^2</f>
        <v>10450767.643598618</v>
      </c>
      <c r="D62" s="32">
        <f t="shared" si="24"/>
        <v>56425062.467344284</v>
      </c>
      <c r="E62" s="32">
        <f t="shared" si="24"/>
        <v>116775515.80931009</v>
      </c>
      <c r="F62" s="32">
        <f t="shared" si="24"/>
        <v>3678921.4438256915</v>
      </c>
      <c r="G62" s="32">
        <f t="shared" si="24"/>
        <v>13359992.517517308</v>
      </c>
      <c r="H62" s="2"/>
      <c r="I62" s="44">
        <f>I48</f>
        <v>18</v>
      </c>
      <c r="J62" s="32">
        <f>(J35-B22)^2</f>
        <v>26683.332511720884</v>
      </c>
      <c r="K62" s="32">
        <f t="shared" ref="K62:O72" si="25">(K35-C22)^2</f>
        <v>8151298.885024705</v>
      </c>
      <c r="L62" s="32">
        <f t="shared" si="25"/>
        <v>573160.32893598918</v>
      </c>
      <c r="M62" s="32">
        <f t="shared" si="25"/>
        <v>101712749.20852976</v>
      </c>
      <c r="N62" s="32">
        <f t="shared" si="25"/>
        <v>200995.69083269514</v>
      </c>
      <c r="O62" s="32">
        <f t="shared" si="25"/>
        <v>335796.0365049711</v>
      </c>
    </row>
    <row r="63" spans="1:16" ht="15" x14ac:dyDescent="0.25">
      <c r="A63" s="13">
        <f>A49</f>
        <v>19</v>
      </c>
      <c r="B63" s="32">
        <f t="shared" ref="B63:G72" si="26">(B36-B23)^2</f>
        <v>120388011.08044988</v>
      </c>
      <c r="C63" s="32">
        <f t="shared" si="26"/>
        <v>3520847.5263360231</v>
      </c>
      <c r="D63" s="32">
        <f t="shared" si="26"/>
        <v>49614206.893598601</v>
      </c>
      <c r="E63" s="32">
        <f t="shared" si="26"/>
        <v>178429746.97926271</v>
      </c>
      <c r="F63" s="32">
        <f t="shared" si="26"/>
        <v>5493531.7157103037</v>
      </c>
      <c r="G63" s="32">
        <f t="shared" si="26"/>
        <v>269208.37456747558</v>
      </c>
      <c r="H63" s="2"/>
      <c r="I63" s="44">
        <f>I49</f>
        <v>19</v>
      </c>
      <c r="J63" s="32">
        <f>(J36-B23)^2</f>
        <v>273879719.10075825</v>
      </c>
      <c r="K63" s="32">
        <f t="shared" si="25"/>
        <v>2229738.0194646809</v>
      </c>
      <c r="L63" s="32">
        <f t="shared" si="25"/>
        <v>83606.021626297763</v>
      </c>
      <c r="M63" s="32">
        <f t="shared" si="25"/>
        <v>159918845.66597328</v>
      </c>
      <c r="N63" s="32">
        <f t="shared" si="25"/>
        <v>751772.9372155295</v>
      </c>
      <c r="O63" s="32">
        <f t="shared" si="25"/>
        <v>13863202.773023609</v>
      </c>
    </row>
    <row r="64" spans="1:16" ht="15" x14ac:dyDescent="0.25">
      <c r="A64" s="13">
        <f t="shared" ref="A64:A72" si="27">A50</f>
        <v>20</v>
      </c>
      <c r="B64" s="32">
        <f t="shared" si="26"/>
        <v>206558188.37045842</v>
      </c>
      <c r="C64" s="32">
        <f t="shared" si="26"/>
        <v>20748203.627835438</v>
      </c>
      <c r="D64" s="32">
        <f t="shared" si="26"/>
        <v>25168370.77184255</v>
      </c>
      <c r="E64" s="32">
        <f t="shared" si="26"/>
        <v>36135097.09559425</v>
      </c>
      <c r="F64" s="32">
        <f t="shared" si="26"/>
        <v>7670714.0282643698</v>
      </c>
      <c r="G64" s="32">
        <f t="shared" si="26"/>
        <v>29285128.064230114</v>
      </c>
      <c r="H64" s="2"/>
      <c r="I64" s="44">
        <f t="shared" ref="I64:I72" si="28">I50</f>
        <v>20</v>
      </c>
      <c r="J64" s="32">
        <f t="shared" ref="J63:J72" si="29">(J37-B24)^2</f>
        <v>77083603.643814757</v>
      </c>
      <c r="K64" s="32">
        <f t="shared" si="25"/>
        <v>17359001.443546146</v>
      </c>
      <c r="L64" s="32">
        <f t="shared" si="25"/>
        <v>3019877.2839532793</v>
      </c>
      <c r="M64" s="32">
        <f t="shared" si="25"/>
        <v>28180498.993869446</v>
      </c>
      <c r="N64" s="32">
        <f t="shared" si="25"/>
        <v>1653208.0444234607</v>
      </c>
      <c r="O64" s="32">
        <f t="shared" si="25"/>
        <v>1349813.3521949735</v>
      </c>
    </row>
    <row r="65" spans="1:16" ht="15" x14ac:dyDescent="0.25">
      <c r="A65" s="13">
        <f t="shared" si="27"/>
        <v>21</v>
      </c>
      <c r="B65" s="32">
        <f t="shared" si="26"/>
        <v>239859923.16955012</v>
      </c>
      <c r="C65" s="32">
        <f t="shared" si="26"/>
        <v>21119971.88927336</v>
      </c>
      <c r="D65" s="32">
        <f t="shared" si="26"/>
        <v>26820822.425605528</v>
      </c>
      <c r="E65" s="32">
        <f t="shared" si="26"/>
        <v>96427201.246539712</v>
      </c>
      <c r="F65" s="32">
        <f t="shared" si="26"/>
        <v>10210468.381487884</v>
      </c>
      <c r="G65" s="32">
        <f t="shared" si="26"/>
        <v>62446252.321799316</v>
      </c>
      <c r="H65" s="2"/>
      <c r="I65" s="44">
        <f t="shared" si="28"/>
        <v>21</v>
      </c>
      <c r="J65" s="32">
        <f t="shared" si="29"/>
        <v>97609765.35641028</v>
      </c>
      <c r="K65" s="32">
        <f t="shared" si="25"/>
        <v>17653411.178902194</v>
      </c>
      <c r="L65" s="32">
        <f t="shared" si="25"/>
        <v>2482849.0276816618</v>
      </c>
      <c r="M65" s="32">
        <f t="shared" si="25"/>
        <v>83286782.178464055</v>
      </c>
      <c r="N65" s="32">
        <f t="shared" si="25"/>
        <v>2905301.0124565172</v>
      </c>
      <c r="O65" s="32">
        <f t="shared" si="25"/>
        <v>13285744.882818073</v>
      </c>
    </row>
    <row r="66" spans="1:16" ht="15" x14ac:dyDescent="0.25">
      <c r="A66" s="13">
        <f t="shared" si="27"/>
        <v>22</v>
      </c>
      <c r="B66" s="32">
        <f t="shared" si="26"/>
        <v>187681538.33066607</v>
      </c>
      <c r="C66" s="32">
        <f t="shared" si="26"/>
        <v>20054942.585159551</v>
      </c>
      <c r="D66" s="32">
        <f t="shared" si="26"/>
        <v>31673887.413711067</v>
      </c>
      <c r="E66" s="32">
        <f t="shared" si="26"/>
        <v>55558790.981119059</v>
      </c>
      <c r="F66" s="32">
        <f t="shared" si="26"/>
        <v>13026030.951851454</v>
      </c>
      <c r="G66" s="32">
        <f t="shared" si="26"/>
        <v>65432158.911981001</v>
      </c>
      <c r="H66" s="2"/>
      <c r="I66" s="44">
        <f t="shared" si="28"/>
        <v>22</v>
      </c>
      <c r="J66" s="32">
        <f t="shared" si="29"/>
        <v>65234763.600917503</v>
      </c>
      <c r="K66" s="32">
        <f t="shared" si="25"/>
        <v>16636438.394202914</v>
      </c>
      <c r="L66" s="32">
        <f t="shared" si="25"/>
        <v>1269300.4586937677</v>
      </c>
      <c r="M66" s="32">
        <f t="shared" si="25"/>
        <v>66230499.892562784</v>
      </c>
      <c r="N66" s="32">
        <f t="shared" si="25"/>
        <v>4457238.6253330437</v>
      </c>
      <c r="O66" s="32">
        <f t="shared" si="25"/>
        <v>14623805.584427919</v>
      </c>
    </row>
    <row r="67" spans="1:16" ht="15" x14ac:dyDescent="0.25">
      <c r="A67" s="13">
        <f t="shared" si="27"/>
        <v>23</v>
      </c>
      <c r="B67" s="32">
        <f t="shared" si="26"/>
        <v>282239011.76557094</v>
      </c>
      <c r="C67" s="32">
        <f t="shared" si="26"/>
        <v>16369322.676278347</v>
      </c>
      <c r="D67" s="32">
        <f t="shared" si="26"/>
        <v>36313030.471453279</v>
      </c>
      <c r="E67" s="32">
        <f t="shared" si="26"/>
        <v>60548461.858155489</v>
      </c>
      <c r="F67" s="32">
        <f t="shared" si="26"/>
        <v>16280710.73935505</v>
      </c>
      <c r="G67" s="32">
        <f t="shared" si="26"/>
        <v>67926200.658304527</v>
      </c>
      <c r="H67" s="2"/>
      <c r="I67" s="44">
        <f t="shared" si="28"/>
        <v>23</v>
      </c>
      <c r="J67" s="32">
        <f t="shared" si="29"/>
        <v>124586731.16364932</v>
      </c>
      <c r="K67" s="32">
        <f t="shared" si="25"/>
        <v>13256602.821724948</v>
      </c>
      <c r="L67" s="32">
        <f t="shared" si="25"/>
        <v>530797.9593425605</v>
      </c>
      <c r="M67" s="32">
        <f t="shared" si="25"/>
        <v>71513810.910049096</v>
      </c>
      <c r="N67" s="32">
        <f t="shared" si="25"/>
        <v>6400597.9635985577</v>
      </c>
      <c r="O67" s="32">
        <f t="shared" si="25"/>
        <v>15754988.140782705</v>
      </c>
    </row>
    <row r="68" spans="1:16" ht="15" x14ac:dyDescent="0.25">
      <c r="A68" s="13">
        <f t="shared" si="27"/>
        <v>24</v>
      </c>
      <c r="B68" s="32">
        <f t="shared" si="26"/>
        <v>10957755.0625</v>
      </c>
      <c r="C68" s="32">
        <f t="shared" si="26"/>
        <v>17939709.397923879</v>
      </c>
      <c r="D68" s="32">
        <f t="shared" si="26"/>
        <v>61373168.89294982</v>
      </c>
      <c r="E68" s="32">
        <f t="shared" si="26"/>
        <v>15388371.377649242</v>
      </c>
      <c r="F68" s="32">
        <f t="shared" si="26"/>
        <v>20581766.979292806</v>
      </c>
      <c r="G68" s="32">
        <f t="shared" si="26"/>
        <v>133713511.94312286</v>
      </c>
      <c r="H68" s="2"/>
      <c r="I68" s="44">
        <f t="shared" si="28"/>
        <v>24</v>
      </c>
      <c r="J68" s="32">
        <f t="shared" si="29"/>
        <v>5490205.5343034305</v>
      </c>
      <c r="K68" s="32">
        <f t="shared" si="25"/>
        <v>14631730.948513512</v>
      </c>
      <c r="L68" s="32">
        <f t="shared" si="25"/>
        <v>1165352.0002162654</v>
      </c>
      <c r="M68" s="32">
        <f t="shared" si="25"/>
        <v>21058511.948370393</v>
      </c>
      <c r="N68" s="32">
        <f t="shared" si="25"/>
        <v>9148587.9818643574</v>
      </c>
      <c r="O68" s="32">
        <f t="shared" si="25"/>
        <v>53047948.448906347</v>
      </c>
    </row>
    <row r="69" spans="1:16" ht="15" x14ac:dyDescent="0.25">
      <c r="A69" s="13">
        <f t="shared" si="27"/>
        <v>25</v>
      </c>
      <c r="B69" s="32">
        <f t="shared" si="26"/>
        <v>282460.98615916912</v>
      </c>
      <c r="C69" s="32">
        <f t="shared" si="26"/>
        <v>38441945.122645132</v>
      </c>
      <c r="D69" s="32">
        <f t="shared" si="26"/>
        <v>60329030.325259499</v>
      </c>
      <c r="E69" s="32">
        <f t="shared" si="26"/>
        <v>482782570.45136487</v>
      </c>
      <c r="F69" s="32">
        <f t="shared" si="26"/>
        <v>20398683.691272583</v>
      </c>
      <c r="G69" s="32">
        <f t="shared" si="26"/>
        <v>94268107.737024233</v>
      </c>
      <c r="H69" s="2"/>
      <c r="I69" s="44">
        <f t="shared" si="28"/>
        <v>25</v>
      </c>
      <c r="J69" s="32">
        <f t="shared" si="29"/>
        <v>38440994.071967945</v>
      </c>
      <c r="K69" s="32">
        <f t="shared" si="25"/>
        <v>33458442.688460935</v>
      </c>
      <c r="L69" s="32">
        <f t="shared" si="25"/>
        <v>1025334.9342560561</v>
      </c>
      <c r="M69" s="32">
        <f t="shared" si="25"/>
        <v>512086439.69006711</v>
      </c>
      <c r="N69" s="32">
        <f t="shared" si="25"/>
        <v>8984324.3903622255</v>
      </c>
      <c r="O69" s="32">
        <f t="shared" si="25"/>
        <v>29393195.208457656</v>
      </c>
    </row>
    <row r="70" spans="1:16" ht="15" x14ac:dyDescent="0.25">
      <c r="A70" s="13">
        <f t="shared" si="27"/>
        <v>26</v>
      </c>
      <c r="B70" s="32">
        <f t="shared" si="26"/>
        <v>68389737.977724925</v>
      </c>
      <c r="C70" s="32">
        <f t="shared" si="26"/>
        <v>41728813.379853897</v>
      </c>
      <c r="D70" s="32">
        <f t="shared" si="26"/>
        <v>39655357.5625</v>
      </c>
      <c r="E70" s="32">
        <f t="shared" si="26"/>
        <v>943646269.61361647</v>
      </c>
      <c r="F70" s="32">
        <f t="shared" si="26"/>
        <v>24426004.649804149</v>
      </c>
      <c r="G70" s="32">
        <f t="shared" si="26"/>
        <v>72656821.069420427</v>
      </c>
      <c r="H70" s="2"/>
      <c r="I70" s="44">
        <f t="shared" si="28"/>
        <v>26</v>
      </c>
      <c r="J70" s="32">
        <f t="shared" si="29"/>
        <v>6687180.9973499877</v>
      </c>
      <c r="K70" s="32">
        <f t="shared" si="25"/>
        <v>36463604.217150308</v>
      </c>
      <c r="L70" s="32">
        <f t="shared" si="25"/>
        <v>209158.2614619364</v>
      </c>
      <c r="M70" s="32">
        <f t="shared" si="25"/>
        <v>983869776.94369161</v>
      </c>
      <c r="N70" s="32">
        <f t="shared" si="25"/>
        <v>11669802.309055442</v>
      </c>
      <c r="O70" s="32">
        <f t="shared" si="25"/>
        <v>17881870.252571899</v>
      </c>
    </row>
    <row r="71" spans="1:16" ht="15" x14ac:dyDescent="0.25">
      <c r="A71" s="13">
        <f t="shared" si="27"/>
        <v>27</v>
      </c>
      <c r="B71" s="32">
        <f t="shared" si="26"/>
        <v>53864.948961938309</v>
      </c>
      <c r="C71" s="32">
        <f t="shared" si="26"/>
        <v>79181731.934256032</v>
      </c>
      <c r="D71" s="32">
        <f t="shared" si="26"/>
        <v>66770528.222318329</v>
      </c>
      <c r="E71" s="32">
        <f t="shared" si="26"/>
        <v>10053096.026167812</v>
      </c>
      <c r="F71" s="32">
        <f t="shared" si="26"/>
        <v>28987931.060769893</v>
      </c>
      <c r="G71" s="32">
        <f t="shared" si="26"/>
        <v>73438346.616782039</v>
      </c>
      <c r="H71" s="2"/>
      <c r="I71" s="44">
        <f t="shared" si="28"/>
        <v>27</v>
      </c>
      <c r="J71" s="32">
        <f t="shared" si="29"/>
        <v>29888121.529770132</v>
      </c>
      <c r="K71" s="32">
        <f t="shared" si="25"/>
        <v>71769580.012894303</v>
      </c>
      <c r="L71" s="32">
        <f t="shared" si="25"/>
        <v>2007138.8935986154</v>
      </c>
      <c r="M71" s="32">
        <f t="shared" si="25"/>
        <v>6410669.089598719</v>
      </c>
      <c r="N71" s="32">
        <f t="shared" si="25"/>
        <v>14828908.71933436</v>
      </c>
      <c r="O71" s="32">
        <f t="shared" si="25"/>
        <v>18205948.680202976</v>
      </c>
    </row>
    <row r="72" spans="1:16" ht="15" x14ac:dyDescent="0.25">
      <c r="A72" s="13">
        <f t="shared" si="27"/>
        <v>28</v>
      </c>
      <c r="B72" s="32">
        <f t="shared" si="26"/>
        <v>3130661.8704584837</v>
      </c>
      <c r="C72" s="32">
        <f t="shared" si="26"/>
        <v>67667721.178008452</v>
      </c>
      <c r="D72" s="32">
        <f t="shared" si="26"/>
        <v>53896110.775302745</v>
      </c>
      <c r="E72" s="32">
        <f t="shared" si="26"/>
        <v>2331426786.8605886</v>
      </c>
      <c r="F72" s="32">
        <f t="shared" si="26"/>
        <v>33094950.360444289</v>
      </c>
      <c r="G72" s="32">
        <f t="shared" si="26"/>
        <v>87597212.202638432</v>
      </c>
      <c r="H72" s="2"/>
      <c r="I72" s="44">
        <f t="shared" si="28"/>
        <v>28</v>
      </c>
      <c r="J72" s="32">
        <f t="shared" si="29"/>
        <v>15562743.954454757</v>
      </c>
      <c r="K72" s="32">
        <f t="shared" si="25"/>
        <v>60744497.375420131</v>
      </c>
      <c r="L72" s="32">
        <f t="shared" si="25"/>
        <v>344344.5953719744</v>
      </c>
      <c r="M72" s="32">
        <f t="shared" si="25"/>
        <v>2392622600.7174206</v>
      </c>
      <c r="N72" s="32">
        <f t="shared" si="25"/>
        <v>17745621.203582626</v>
      </c>
      <c r="O72" s="32">
        <f t="shared" si="25"/>
        <v>25492298.353309236</v>
      </c>
    </row>
    <row r="73" spans="1:16" ht="15" x14ac:dyDescent="0.25">
      <c r="A73" s="13" t="s">
        <v>20</v>
      </c>
      <c r="B73" s="33">
        <f>SQRT(SUM(B62:B67)/COUNT(B62:B67))</f>
        <v>13328.361170008619</v>
      </c>
      <c r="C73" s="33">
        <f t="shared" ref="C73:G73" si="30">SQRT(SUM(C62:C67)/COUNT(C62:C67))</f>
        <v>3921.3954988090945</v>
      </c>
      <c r="D73" s="33">
        <f t="shared" si="30"/>
        <v>6137.5263807111978</v>
      </c>
      <c r="E73" s="33">
        <f t="shared" si="30"/>
        <v>9520.808911449185</v>
      </c>
      <c r="F73" s="33">
        <f t="shared" si="30"/>
        <v>3064.864794747471</v>
      </c>
      <c r="G73" s="33">
        <f t="shared" si="30"/>
        <v>6307.653299080408</v>
      </c>
      <c r="H73" s="2"/>
      <c r="I73" s="44" t="s">
        <v>20</v>
      </c>
      <c r="J73" s="33">
        <f>SQRT(SUM(J62:J67)/COUNT(J62:J67))</f>
        <v>10315.209370940738</v>
      </c>
      <c r="K73" s="33">
        <f t="shared" ref="K73:O73" si="31">SQRT(SUM(K62:K67)/COUNT(K62:K67))</f>
        <v>3542.2801212134914</v>
      </c>
      <c r="L73" s="33">
        <f t="shared" si="31"/>
        <v>1151.7805838666752</v>
      </c>
      <c r="M73" s="33">
        <f t="shared" si="31"/>
        <v>9227.162680996511</v>
      </c>
      <c r="N73" s="33">
        <f t="shared" si="31"/>
        <v>1651.7220445068738</v>
      </c>
      <c r="O73" s="33">
        <f t="shared" si="31"/>
        <v>3141.4792367543523</v>
      </c>
      <c r="P73" s="3"/>
    </row>
    <row r="74" spans="1:16" ht="15" x14ac:dyDescent="0.25">
      <c r="A74" s="1"/>
      <c r="B74" s="37"/>
      <c r="C74" s="37"/>
      <c r="D74" s="37"/>
      <c r="E74" s="37"/>
      <c r="F74" s="37"/>
      <c r="G74" s="37"/>
      <c r="H74" s="2"/>
      <c r="J74" s="2"/>
      <c r="K74" s="2"/>
      <c r="L74" s="2"/>
      <c r="M74" s="2"/>
      <c r="N74" s="2"/>
      <c r="O74" s="2"/>
    </row>
    <row r="75" spans="1:16" ht="15" x14ac:dyDescent="0.25">
      <c r="A75" s="7"/>
      <c r="B75" s="34" t="s">
        <v>13</v>
      </c>
      <c r="C75" s="35"/>
      <c r="D75" s="35"/>
      <c r="E75" s="35"/>
      <c r="F75" s="35"/>
      <c r="G75" s="35"/>
      <c r="H75" s="2"/>
      <c r="I75" s="39"/>
      <c r="J75" s="34" t="s">
        <v>13</v>
      </c>
      <c r="K75" s="35"/>
      <c r="L75" s="35"/>
      <c r="M75" s="35"/>
      <c r="N75" s="35"/>
      <c r="O75" s="35"/>
    </row>
    <row r="76" spans="1:16" ht="15" x14ac:dyDescent="0.25">
      <c r="A76" s="8">
        <f t="shared" ref="A76:A81" si="32">A35</f>
        <v>18</v>
      </c>
      <c r="B76" s="35">
        <f>_xlfn.FORECAST.LINEAR($A35,B$5:B$21,$A$5:$A$21)</f>
        <v>17101.573529411766</v>
      </c>
      <c r="C76" s="35">
        <f t="shared" ref="C76:G76" si="33">_xlfn.FORECAST.LINEAR($A35,C$5:C$21,$A$5:$A$21)</f>
        <v>6932.7647058823532</v>
      </c>
      <c r="D76" s="35">
        <f t="shared" si="33"/>
        <v>846.33823529411802</v>
      </c>
      <c r="E76" s="35">
        <f t="shared" si="33"/>
        <v>30647.727941176472</v>
      </c>
      <c r="F76" s="35">
        <f t="shared" si="33"/>
        <v>-1495.0514705882351</v>
      </c>
      <c r="G76" s="35">
        <f t="shared" si="33"/>
        <v>980.86764705882251</v>
      </c>
      <c r="H76" s="2"/>
      <c r="I76" s="40">
        <f t="shared" ref="I76:I81" si="34">I35</f>
        <v>18</v>
      </c>
      <c r="J76" s="35">
        <f>_xlfn.FORECAST.LINEAR($A35,B$5:B$21,$A$5:$A$21)</f>
        <v>17101.573529411766</v>
      </c>
      <c r="K76" s="35">
        <f t="shared" ref="K76:N76" si="35">_xlfn.FORECAST.LINEAR($A35,C$5:C$21,$A$5:$A$21)</f>
        <v>6932.7647058823532</v>
      </c>
      <c r="L76" s="35">
        <f t="shared" si="35"/>
        <v>846.33823529411802</v>
      </c>
      <c r="M76" s="35">
        <f t="shared" si="35"/>
        <v>30647.727941176472</v>
      </c>
      <c r="N76" s="35">
        <f t="shared" si="35"/>
        <v>-1495.0514705882351</v>
      </c>
      <c r="O76" s="35">
        <f>_xlfn.FORECAST.LINEAR($A35,G$5:G$21,$A$5:$A$21)</f>
        <v>980.86764705882251</v>
      </c>
    </row>
    <row r="77" spans="1:16" ht="15" x14ac:dyDescent="0.25">
      <c r="A77" s="8">
        <f t="shared" si="32"/>
        <v>19</v>
      </c>
      <c r="B77" s="35">
        <f>_xlfn.FORECAST.LINEAR($A36,B$5:B$22,$A$5:$A$22)</f>
        <v>16253.169934640522</v>
      </c>
      <c r="C77" s="35">
        <f t="shared" ref="C77:G77" si="36">_xlfn.FORECAST.LINEAR($A36,C$5:C$22,$A$5:$A$22)</f>
        <v>6567</v>
      </c>
      <c r="D77" s="35">
        <f t="shared" si="36"/>
        <v>2186.5228758169933</v>
      </c>
      <c r="E77" s="35">
        <f t="shared" si="36"/>
        <v>34857.633986928107</v>
      </c>
      <c r="F77" s="35">
        <f t="shared" si="36"/>
        <v>-1494.5947712418301</v>
      </c>
      <c r="G77" s="35">
        <f t="shared" si="36"/>
        <v>1388.3986928104578</v>
      </c>
      <c r="H77" s="2"/>
      <c r="I77" s="40">
        <f t="shared" si="34"/>
        <v>19</v>
      </c>
      <c r="J77" s="35">
        <f>_xlfn.FORECAST.LINEAR($A36,B$5:B$22,$A$5:$A$22)</f>
        <v>16253.169934640522</v>
      </c>
      <c r="K77" s="35">
        <f t="shared" ref="K77:N77" si="37">_xlfn.FORECAST.LINEAR($A36,C$5:C$22,$A$5:$A$22)</f>
        <v>6567</v>
      </c>
      <c r="L77" s="35">
        <f t="shared" si="37"/>
        <v>2186.5228758169933</v>
      </c>
      <c r="M77" s="35">
        <f t="shared" si="37"/>
        <v>34857.633986928107</v>
      </c>
      <c r="N77" s="35">
        <f t="shared" si="37"/>
        <v>-1494.5947712418301</v>
      </c>
      <c r="O77" s="35">
        <f>_xlfn.FORECAST.LINEAR($A36,G$5:G$22,$A$5:$A$22)</f>
        <v>1388.3986928104578</v>
      </c>
    </row>
    <row r="78" spans="1:16" ht="15" x14ac:dyDescent="0.25">
      <c r="A78" s="8">
        <f t="shared" si="32"/>
        <v>20</v>
      </c>
      <c r="B78" s="35">
        <f>_xlfn.FORECAST.LINEAR($A37,B$5:B$23,$A$5:$A$23)</f>
        <v>19072.228070175435</v>
      </c>
      <c r="C78" s="35">
        <f t="shared" ref="C78:G78" si="38">_xlfn.FORECAST.LINEAR($A37,C$5:C$23,$A$5:$A$23)</f>
        <v>6619.1228070175439</v>
      </c>
      <c r="D78" s="35">
        <f t="shared" si="38"/>
        <v>3120.7017543859652</v>
      </c>
      <c r="E78" s="35">
        <f t="shared" si="38"/>
        <v>39162.333333333343</v>
      </c>
      <c r="F78" s="35">
        <f t="shared" si="38"/>
        <v>-1483.0175438596489</v>
      </c>
      <c r="G78" s="35">
        <f t="shared" si="38"/>
        <v>986.03508771929864</v>
      </c>
      <c r="H78" s="2"/>
      <c r="I78" s="40">
        <f t="shared" si="34"/>
        <v>20</v>
      </c>
      <c r="J78" s="35">
        <f>_xlfn.FORECAST.LINEAR($A37,B$5:B$23,$A$5:$A$23)</f>
        <v>19072.228070175435</v>
      </c>
      <c r="K78" s="35">
        <f t="shared" ref="K78:N78" si="39">_xlfn.FORECAST.LINEAR($A37,C$5:C$23,$A$5:$A$23)</f>
        <v>6619.1228070175439</v>
      </c>
      <c r="L78" s="35">
        <f>_xlfn.FORECAST.LINEAR($A37,D$5:D$23,$A$5:$A$23)</f>
        <v>3120.7017543859652</v>
      </c>
      <c r="M78" s="35">
        <f t="shared" si="39"/>
        <v>39162.333333333343</v>
      </c>
      <c r="N78" s="35">
        <f t="shared" si="39"/>
        <v>-1483.0175438596489</v>
      </c>
      <c r="O78" s="35">
        <f>_xlfn.FORECAST.LINEAR($A37,G$5:G$23,$A$5:$A$23)</f>
        <v>986.03508771929864</v>
      </c>
    </row>
    <row r="79" spans="1:16" ht="15" x14ac:dyDescent="0.25">
      <c r="A79" s="8">
        <f t="shared" si="32"/>
        <v>21</v>
      </c>
      <c r="B79" s="35">
        <f>_xlfn.FORECAST.LINEAR($A38,B$5:B$24,$A$5:$A$24)</f>
        <v>16392.936842105264</v>
      </c>
      <c r="C79" s="35">
        <f t="shared" ref="C79:G79" si="40">_xlfn.FORECAST.LINEAR($A38,C$5:C$24,$A$5:$A$24)</f>
        <v>6189.5263157894733</v>
      </c>
      <c r="D79" s="35">
        <f t="shared" si="40"/>
        <v>3425.1315789473683</v>
      </c>
      <c r="E79" s="35">
        <f t="shared" si="40"/>
        <v>41556.15789473684</v>
      </c>
      <c r="F79" s="35">
        <f t="shared" si="40"/>
        <v>-1463.6631578947372</v>
      </c>
      <c r="G79" s="35">
        <f t="shared" si="40"/>
        <v>1560.1999999999998</v>
      </c>
      <c r="H79" s="2"/>
      <c r="I79" s="40">
        <f t="shared" si="34"/>
        <v>21</v>
      </c>
      <c r="J79" s="35">
        <f>_xlfn.FORECAST.LINEAR($A38,B$5:B$24,$A$5:$A$24)</f>
        <v>16392.936842105264</v>
      </c>
      <c r="K79" s="35">
        <f t="shared" ref="K79:N79" si="41">_xlfn.FORECAST.LINEAR($A38,C$5:C$24,$A$5:$A$24)</f>
        <v>6189.5263157894733</v>
      </c>
      <c r="L79" s="35">
        <f t="shared" si="41"/>
        <v>3425.1315789473683</v>
      </c>
      <c r="M79" s="35">
        <f t="shared" si="41"/>
        <v>41556.15789473684</v>
      </c>
      <c r="N79" s="35">
        <f t="shared" si="41"/>
        <v>-1463.6631578947372</v>
      </c>
      <c r="O79" s="35">
        <f>_xlfn.FORECAST.LINEAR($A38,G$5:G$24,$A$5:$A$24)</f>
        <v>1560.1999999999998</v>
      </c>
    </row>
    <row r="80" spans="1:16" ht="15" x14ac:dyDescent="0.25">
      <c r="A80" s="8">
        <f t="shared" si="32"/>
        <v>22</v>
      </c>
      <c r="B80" s="35">
        <f>_xlfn.FORECAST.LINEAR($A39,B$5:B$25,$A$5:$A$25)</f>
        <v>14003.985714285713</v>
      </c>
      <c r="C80" s="35">
        <f t="shared" ref="C80:G80" si="42">_xlfn.FORECAST.LINEAR($A39,C$5:C$25,$A$5:$A$25)</f>
        <v>5884.3476190476194</v>
      </c>
      <c r="D80" s="35">
        <f t="shared" si="42"/>
        <v>3649.690476190478</v>
      </c>
      <c r="E80" s="35">
        <f t="shared" si="42"/>
        <v>44569.223809523814</v>
      </c>
      <c r="F80" s="35">
        <f t="shared" si="42"/>
        <v>-1438.9190476190479</v>
      </c>
      <c r="G80" s="35">
        <f t="shared" si="42"/>
        <v>2444.2238095238099</v>
      </c>
      <c r="H80" s="2"/>
      <c r="I80" s="40">
        <f t="shared" si="34"/>
        <v>22</v>
      </c>
      <c r="J80" s="35">
        <f>_xlfn.FORECAST.LINEAR($A39,B$5:B$25,$A$5:$A$25)</f>
        <v>14003.985714285713</v>
      </c>
      <c r="K80" s="35">
        <f t="shared" ref="K80:N80" si="43">_xlfn.FORECAST.LINEAR($A39,C$5:C$25,$A$5:$A$25)</f>
        <v>5884.3476190476194</v>
      </c>
      <c r="L80" s="35">
        <f t="shared" si="43"/>
        <v>3649.690476190478</v>
      </c>
      <c r="M80" s="35">
        <f t="shared" si="43"/>
        <v>44569.223809523814</v>
      </c>
      <c r="N80" s="35">
        <f t="shared" si="43"/>
        <v>-1438.9190476190479</v>
      </c>
      <c r="O80" s="35">
        <f>_xlfn.FORECAST.LINEAR($A39,G$5:G$25,$A$5:$A$25)</f>
        <v>2444.2238095238099</v>
      </c>
    </row>
    <row r="81" spans="1:15" ht="15" x14ac:dyDescent="0.25">
      <c r="A81" s="8">
        <f t="shared" si="32"/>
        <v>23</v>
      </c>
      <c r="B81" s="35">
        <f>_xlfn.FORECAST.LINEAR($A40,B$5:B$26,$A$5:$A$26)</f>
        <v>12378.883116883117</v>
      </c>
      <c r="C81" s="35">
        <f t="shared" ref="C81:G81" si="44">_xlfn.FORECAST.LINEAR($A40,C$5:C$26,$A$5:$A$26)</f>
        <v>5708.0129870129877</v>
      </c>
      <c r="D81" s="35">
        <f t="shared" si="44"/>
        <v>3862.2207792207796</v>
      </c>
      <c r="E81" s="35">
        <f t="shared" si="44"/>
        <v>44241.41558441559</v>
      </c>
      <c r="F81" s="35">
        <f t="shared" si="44"/>
        <v>-1412.6883116883118</v>
      </c>
      <c r="G81" s="35">
        <f t="shared" si="44"/>
        <v>3154.3246753246758</v>
      </c>
      <c r="H81" s="2"/>
      <c r="I81" s="40">
        <f t="shared" si="34"/>
        <v>23</v>
      </c>
      <c r="J81" s="35">
        <f>_xlfn.FORECAST.LINEAR($A40,B$5:B$26,$A$5:$A$26)</f>
        <v>12378.883116883117</v>
      </c>
      <c r="K81" s="35">
        <f t="shared" ref="K81:N81" si="45">_xlfn.FORECAST.LINEAR($A40,C$5:C$26,$A$5:$A$26)</f>
        <v>5708.0129870129877</v>
      </c>
      <c r="L81" s="35">
        <f t="shared" si="45"/>
        <v>3862.2207792207796</v>
      </c>
      <c r="M81" s="35">
        <f t="shared" si="45"/>
        <v>44241.41558441559</v>
      </c>
      <c r="N81" s="35">
        <f t="shared" si="45"/>
        <v>-1412.6883116883118</v>
      </c>
      <c r="O81" s="35">
        <f>_xlfn.FORECAST.LINEAR($A40,G$5:G$26,$A$5:$A$26)</f>
        <v>3154.3246753246758</v>
      </c>
    </row>
    <row r="82" spans="1:15" ht="15" x14ac:dyDescent="0.25">
      <c r="A82" s="8">
        <f t="shared" ref="A82:A86" si="46">A41</f>
        <v>24</v>
      </c>
      <c r="B82" s="35">
        <f>_xlfn.FORECAST.LINEAR($A41,B$5:B$27,$A$5:$A$27)</f>
        <v>10521.96837944664</v>
      </c>
      <c r="C82" s="35">
        <f t="shared" ref="C82:G82" si="47">_xlfn.FORECAST.LINEAR($A41,C$5:C$27,$A$5:$A$27)</f>
        <v>5690.8853754940719</v>
      </c>
      <c r="D82" s="35">
        <f t="shared" si="47"/>
        <v>4055.750988142293</v>
      </c>
      <c r="E82" s="35">
        <f t="shared" si="47"/>
        <v>44172.288537549408</v>
      </c>
      <c r="F82" s="35">
        <f t="shared" si="47"/>
        <v>-1383.707509881423</v>
      </c>
      <c r="G82" s="35">
        <f t="shared" si="47"/>
        <v>3716.893280632411</v>
      </c>
      <c r="H82" s="2"/>
      <c r="I82" s="40">
        <f t="shared" ref="I82:I86" si="48">I41</f>
        <v>24</v>
      </c>
      <c r="J82" s="35">
        <f>_xlfn.FORECAST.LINEAR($A41,B$5:B$27,$A$5:$A$27)</f>
        <v>10521.96837944664</v>
      </c>
      <c r="K82" s="35">
        <f t="shared" ref="K82:N82" si="49">_xlfn.FORECAST.LINEAR($A41,C$5:C$27,$A$5:$A$27)</f>
        <v>5690.8853754940719</v>
      </c>
      <c r="L82" s="35">
        <f t="shared" si="49"/>
        <v>4055.750988142293</v>
      </c>
      <c r="M82" s="35">
        <f t="shared" si="49"/>
        <v>44172.288537549408</v>
      </c>
      <c r="N82" s="35">
        <f t="shared" si="49"/>
        <v>-1383.707509881423</v>
      </c>
      <c r="O82" s="35">
        <f>_xlfn.FORECAST.LINEAR($A41,G$5:G$27,$A$5:$A$27)</f>
        <v>3716.893280632411</v>
      </c>
    </row>
    <row r="83" spans="1:15" ht="15" x14ac:dyDescent="0.25">
      <c r="A83" s="8">
        <f t="shared" si="46"/>
        <v>25</v>
      </c>
      <c r="B83" s="35">
        <f>_xlfn.FORECAST.LINEAR($A42,B$5:B$28,$A$5:$A$28)</f>
        <v>11243.978260869564</v>
      </c>
      <c r="C83" s="35">
        <f t="shared" ref="C83:G83" si="50">_xlfn.FORECAST.LINEAR($A42,C$5:C$28,$A$5:$A$28)</f>
        <v>5699.945652173913</v>
      </c>
      <c r="D83" s="35">
        <f t="shared" si="50"/>
        <v>4468.4710144927531</v>
      </c>
      <c r="E83" s="35">
        <f t="shared" si="50"/>
        <v>45014.5</v>
      </c>
      <c r="F83" s="35">
        <f t="shared" si="50"/>
        <v>-1340.282608695652</v>
      </c>
      <c r="G83" s="35">
        <f t="shared" si="50"/>
        <v>4686.5217391304341</v>
      </c>
      <c r="H83" s="2"/>
      <c r="I83" s="40">
        <f t="shared" si="48"/>
        <v>25</v>
      </c>
      <c r="J83" s="35">
        <f>_xlfn.FORECAST.LINEAR($A42,B$5:B$28,$A$5:$A$28)</f>
        <v>11243.978260869564</v>
      </c>
      <c r="K83" s="35">
        <f t="shared" ref="K83:N83" si="51">_xlfn.FORECAST.LINEAR($A42,C$5:C$28,$A$5:$A$28)</f>
        <v>5699.945652173913</v>
      </c>
      <c r="L83" s="35">
        <f t="shared" si="51"/>
        <v>4468.4710144927531</v>
      </c>
      <c r="M83" s="35">
        <f t="shared" si="51"/>
        <v>45014.5</v>
      </c>
      <c r="N83" s="35">
        <f t="shared" si="51"/>
        <v>-1340.282608695652</v>
      </c>
      <c r="O83" s="35">
        <f>_xlfn.FORECAST.LINEAR($A42,G$5:G$28,$A$5:$A$28)</f>
        <v>4686.5217391304341</v>
      </c>
    </row>
    <row r="84" spans="1:15" ht="15" x14ac:dyDescent="0.25">
      <c r="A84" s="8">
        <f t="shared" si="46"/>
        <v>26</v>
      </c>
      <c r="B84" s="35">
        <f>_xlfn.FORECAST.LINEAR($A43,B$5:B$29,$A$5:$A$29)</f>
        <v>12539.27</v>
      </c>
      <c r="C84" s="35">
        <f t="shared" ref="C84:G84" si="52">_xlfn.FORECAST.LINEAR($A43,C$5:C$29,$A$5:$A$29)</f>
        <v>5446.7100000000009</v>
      </c>
      <c r="D84" s="35">
        <f t="shared" si="52"/>
        <v>4760.63</v>
      </c>
      <c r="E84" s="35">
        <f t="shared" si="52"/>
        <v>43101.409999999996</v>
      </c>
      <c r="F84" s="35">
        <f t="shared" si="52"/>
        <v>-1368.9299999999994</v>
      </c>
      <c r="G84" s="35">
        <f t="shared" si="52"/>
        <v>5160.8999999999996</v>
      </c>
      <c r="H84" s="2"/>
      <c r="I84" s="40">
        <f t="shared" si="48"/>
        <v>26</v>
      </c>
      <c r="J84" s="35">
        <f>_xlfn.FORECAST.LINEAR($A43,B$5:B$29,$A$5:$A$29)</f>
        <v>12539.27</v>
      </c>
      <c r="K84" s="35">
        <f t="shared" ref="K84:N84" si="53">_xlfn.FORECAST.LINEAR($A43,C$5:C$29,$A$5:$A$29)</f>
        <v>5446.7100000000009</v>
      </c>
      <c r="L84" s="35">
        <f t="shared" si="53"/>
        <v>4760.63</v>
      </c>
      <c r="M84" s="35">
        <f t="shared" si="53"/>
        <v>43101.409999999996</v>
      </c>
      <c r="N84" s="35">
        <f t="shared" si="53"/>
        <v>-1368.9299999999994</v>
      </c>
      <c r="O84" s="35">
        <f>_xlfn.FORECAST.LINEAR($A43,G$5:G$29,$A$5:$A$29)</f>
        <v>5160.8999999999996</v>
      </c>
    </row>
    <row r="85" spans="1:15" ht="15" x14ac:dyDescent="0.25">
      <c r="A85" s="8">
        <f t="shared" si="46"/>
        <v>27</v>
      </c>
      <c r="B85" s="35">
        <f>_xlfn.FORECAST.LINEAR($A44,B$5:B$30,$A$5:$A$30)</f>
        <v>12362.510769230768</v>
      </c>
      <c r="C85" s="35">
        <f t="shared" ref="C85:G85" si="54">_xlfn.FORECAST.LINEAR($A44,C$5:C$30,$A$5:$A$30)</f>
        <v>5239.0523076923073</v>
      </c>
      <c r="D85" s="35">
        <f t="shared" si="54"/>
        <v>4736.7384615384617</v>
      </c>
      <c r="E85" s="35">
        <f t="shared" si="54"/>
        <v>40342.396923076922</v>
      </c>
      <c r="F85" s="35">
        <f t="shared" si="54"/>
        <v>-1388.920000000001</v>
      </c>
      <c r="G85" s="35">
        <f t="shared" si="54"/>
        <v>5327.4369230769234</v>
      </c>
      <c r="H85" s="2"/>
      <c r="I85" s="40">
        <f t="shared" si="48"/>
        <v>27</v>
      </c>
      <c r="J85" s="35">
        <f>_xlfn.FORECAST.LINEAR($A44,B$5:B$30,$A$5:$A$30)</f>
        <v>12362.510769230768</v>
      </c>
      <c r="K85" s="35">
        <f t="shared" ref="K85:N85" si="55">_xlfn.FORECAST.LINEAR($A44,C$5:C$30,$A$5:$A$30)</f>
        <v>5239.0523076923073</v>
      </c>
      <c r="L85" s="35">
        <f t="shared" si="55"/>
        <v>4736.7384615384617</v>
      </c>
      <c r="M85" s="35">
        <f t="shared" si="55"/>
        <v>40342.396923076922</v>
      </c>
      <c r="N85" s="35">
        <f t="shared" si="55"/>
        <v>-1388.920000000001</v>
      </c>
      <c r="O85" s="35">
        <f>_xlfn.FORECAST.LINEAR($A44,G$5:G$30,$A$5:$A$30)</f>
        <v>5327.4369230769234</v>
      </c>
    </row>
    <row r="86" spans="1:15" ht="15" x14ac:dyDescent="0.25">
      <c r="A86" s="8">
        <f t="shared" si="46"/>
        <v>28</v>
      </c>
      <c r="B86" s="35">
        <f>_xlfn.FORECAST.LINEAR($A45,B$5:B$31,$A$5:$A$31)</f>
        <v>13452.19658119658</v>
      </c>
      <c r="C86" s="35">
        <f t="shared" ref="C86:G86" si="56">_xlfn.FORECAST.LINEAR($A45,C$5:C$31,$A$5:$A$31)</f>
        <v>4746.9886039886042</v>
      </c>
      <c r="D86" s="35">
        <f t="shared" si="56"/>
        <v>4944.5641025641035</v>
      </c>
      <c r="E86" s="35">
        <f t="shared" si="56"/>
        <v>43198.940170940172</v>
      </c>
      <c r="F86" s="35">
        <f t="shared" si="56"/>
        <v>-1399.5612535612536</v>
      </c>
      <c r="G86" s="35">
        <f t="shared" si="56"/>
        <v>5419.267806267806</v>
      </c>
      <c r="H86" s="2"/>
      <c r="I86" s="40">
        <f t="shared" si="48"/>
        <v>28</v>
      </c>
      <c r="J86" s="35">
        <f>_xlfn.FORECAST.LINEAR($A45,B$5:B$31,$A$5:$A$31)</f>
        <v>13452.19658119658</v>
      </c>
      <c r="K86" s="35">
        <f t="shared" ref="K86:N86" si="57">_xlfn.FORECAST.LINEAR($A45,C$5:C$31,$A$5:$A$31)</f>
        <v>4746.9886039886042</v>
      </c>
      <c r="L86" s="35">
        <f t="shared" si="57"/>
        <v>4944.5641025641035</v>
      </c>
      <c r="M86" s="35">
        <f t="shared" si="57"/>
        <v>43198.940170940172</v>
      </c>
      <c r="N86" s="35">
        <f t="shared" si="57"/>
        <v>-1399.5612535612536</v>
      </c>
      <c r="O86" s="35">
        <f>_xlfn.FORECAST.LINEAR($A45,G$5:G$31,$A$5:$A$31)</f>
        <v>5419.267806267806</v>
      </c>
    </row>
    <row r="87" spans="1:15" x14ac:dyDescent="0.2">
      <c r="B87" s="2"/>
      <c r="C87" s="2"/>
      <c r="D87" s="2"/>
      <c r="E87" s="2"/>
      <c r="F87" s="2"/>
      <c r="G87" s="2"/>
      <c r="H87" s="2"/>
      <c r="J87" s="2"/>
      <c r="K87" s="2"/>
      <c r="L87" s="2"/>
      <c r="M87" s="2"/>
      <c r="N87" s="2"/>
      <c r="O87" s="2"/>
    </row>
    <row r="88" spans="1:15" ht="15" x14ac:dyDescent="0.25">
      <c r="A88" s="9"/>
      <c r="B88" s="36" t="s">
        <v>23</v>
      </c>
      <c r="C88" s="29"/>
      <c r="D88" s="29"/>
      <c r="E88" s="29"/>
      <c r="F88" s="29"/>
      <c r="G88" s="29"/>
      <c r="H88" s="2"/>
      <c r="I88" s="41"/>
      <c r="J88" s="36" t="s">
        <v>23</v>
      </c>
      <c r="K88" s="29"/>
      <c r="L88" s="29"/>
      <c r="M88" s="29"/>
      <c r="N88" s="29"/>
      <c r="O88" s="29"/>
    </row>
    <row r="89" spans="1:15" ht="15" x14ac:dyDescent="0.25">
      <c r="A89" s="10">
        <f t="shared" ref="A89:A94" si="58">A76</f>
        <v>18</v>
      </c>
      <c r="B89" s="29">
        <f>ABS((B22-B76)/B22)</f>
        <v>0.46129825937039781</v>
      </c>
      <c r="C89" s="29">
        <f t="shared" ref="C89:G89" si="59">ABS((C22-C76)/C22)</f>
        <v>0.87372019077901442</v>
      </c>
      <c r="D89" s="29">
        <f t="shared" si="59"/>
        <v>0.89873914389876552</v>
      </c>
      <c r="E89" s="29">
        <f t="shared" si="59"/>
        <v>0.2606810454678325</v>
      </c>
      <c r="F89" s="29">
        <f t="shared" si="59"/>
        <v>4.5344006396884993</v>
      </c>
      <c r="G89" s="29">
        <f t="shared" si="59"/>
        <v>0.78842371720042659</v>
      </c>
      <c r="H89" s="2"/>
      <c r="I89" s="42">
        <f t="shared" ref="I89:I94" si="60">I76</f>
        <v>18</v>
      </c>
      <c r="J89" s="29">
        <f>ABS((B22-J76)/B22)</f>
        <v>0.46129825937039781</v>
      </c>
      <c r="K89" s="29">
        <f t="shared" ref="K89:O99" si="61">ABS((C22-K76)/C22)</f>
        <v>0.87372019077901442</v>
      </c>
      <c r="L89" s="29">
        <f t="shared" si="61"/>
        <v>0.89873914389876552</v>
      </c>
      <c r="M89" s="29">
        <f t="shared" si="61"/>
        <v>0.2606810454678325</v>
      </c>
      <c r="N89" s="29">
        <f t="shared" si="61"/>
        <v>4.5344006396884993</v>
      </c>
      <c r="O89" s="29">
        <f t="shared" si="61"/>
        <v>0.78842371720042659</v>
      </c>
    </row>
    <row r="90" spans="1:15" ht="15" x14ac:dyDescent="0.25">
      <c r="A90" s="10">
        <f t="shared" si="58"/>
        <v>19</v>
      </c>
      <c r="B90" s="29">
        <f t="shared" ref="B90:G99" si="62">ABS((B23-B77)/B23)</f>
        <v>0.42820862147262895</v>
      </c>
      <c r="C90" s="29">
        <f t="shared" si="62"/>
        <v>0.21408763172490294</v>
      </c>
      <c r="D90" s="29">
        <f t="shared" si="62"/>
        <v>0.7108156492769484</v>
      </c>
      <c r="E90" s="29">
        <f t="shared" si="62"/>
        <v>0.23914886307835798</v>
      </c>
      <c r="F90" s="29">
        <f t="shared" si="62"/>
        <v>4.5333209722029082</v>
      </c>
      <c r="G90" s="29">
        <f t="shared" si="62"/>
        <v>0.26794401169904819</v>
      </c>
      <c r="H90" s="2"/>
      <c r="I90" s="42">
        <f t="shared" si="60"/>
        <v>19</v>
      </c>
      <c r="J90" s="29">
        <f t="shared" ref="J90:J99" si="63">ABS((B23-J77)/B23)</f>
        <v>0.42820862147262895</v>
      </c>
      <c r="K90" s="29">
        <f t="shared" si="61"/>
        <v>0.21408763172490294</v>
      </c>
      <c r="L90" s="29">
        <f t="shared" si="61"/>
        <v>0.7108156492769484</v>
      </c>
      <c r="M90" s="29">
        <f t="shared" si="61"/>
        <v>0.23914886307835798</v>
      </c>
      <c r="N90" s="29">
        <f t="shared" si="61"/>
        <v>4.5333209722029082</v>
      </c>
      <c r="O90" s="29">
        <f t="shared" si="61"/>
        <v>0.26794401169904819</v>
      </c>
    </row>
    <row r="91" spans="1:15" ht="15" x14ac:dyDescent="0.25">
      <c r="A91" s="10">
        <f t="shared" si="58"/>
        <v>20</v>
      </c>
      <c r="B91" s="29">
        <f t="shared" si="62"/>
        <v>4.5571760111233788</v>
      </c>
      <c r="C91" s="29">
        <f t="shared" si="62"/>
        <v>1.1469746373718923</v>
      </c>
      <c r="D91" s="29">
        <f t="shared" si="62"/>
        <v>0.40044154574717289</v>
      </c>
      <c r="E91" s="29">
        <f t="shared" si="62"/>
        <v>2.7650875624854927E-2</v>
      </c>
      <c r="F91" s="29">
        <f t="shared" si="62"/>
        <v>4.5059516403301387</v>
      </c>
      <c r="G91" s="29">
        <f t="shared" si="62"/>
        <v>0.82338615659693737</v>
      </c>
      <c r="H91" s="2"/>
      <c r="I91" s="42">
        <f t="shared" si="60"/>
        <v>20</v>
      </c>
      <c r="J91" s="29">
        <f t="shared" si="63"/>
        <v>4.5571760111233788</v>
      </c>
      <c r="K91" s="29">
        <f t="shared" si="61"/>
        <v>1.1469746373718923</v>
      </c>
      <c r="L91" s="29">
        <f t="shared" si="61"/>
        <v>0.40044154574717289</v>
      </c>
      <c r="M91" s="29">
        <f t="shared" si="61"/>
        <v>2.7650875624854927E-2</v>
      </c>
      <c r="N91" s="29">
        <f t="shared" si="61"/>
        <v>4.5059516403301387</v>
      </c>
      <c r="O91" s="29">
        <f t="shared" si="61"/>
        <v>0.82338615659693737</v>
      </c>
    </row>
    <row r="92" spans="1:15" ht="15" x14ac:dyDescent="0.25">
      <c r="A92" s="10">
        <f t="shared" si="58"/>
        <v>21</v>
      </c>
      <c r="B92" s="29">
        <f t="shared" si="62"/>
        <v>5.1442791762013735</v>
      </c>
      <c r="C92" s="29">
        <f t="shared" si="62"/>
        <v>0.8231299899232617</v>
      </c>
      <c r="D92" s="29">
        <f t="shared" si="62"/>
        <v>0.32014061553247947</v>
      </c>
      <c r="E92" s="29">
        <f t="shared" si="62"/>
        <v>9.4498989067246866E-2</v>
      </c>
      <c r="F92" s="29">
        <f t="shared" si="62"/>
        <v>4.4601965907677004</v>
      </c>
      <c r="G92" s="29">
        <f t="shared" si="62"/>
        <v>0.79655756943538925</v>
      </c>
      <c r="H92" s="2"/>
      <c r="I92" s="42">
        <f t="shared" si="60"/>
        <v>21</v>
      </c>
      <c r="J92" s="29">
        <f t="shared" si="63"/>
        <v>5.1442791762013735</v>
      </c>
      <c r="K92" s="29">
        <f t="shared" si="61"/>
        <v>0.8231299899232617</v>
      </c>
      <c r="L92" s="29">
        <f t="shared" si="61"/>
        <v>0.32014061553247947</v>
      </c>
      <c r="M92" s="29">
        <f t="shared" si="61"/>
        <v>9.4498989067246866E-2</v>
      </c>
      <c r="N92" s="29">
        <f t="shared" si="61"/>
        <v>4.4601965907677004</v>
      </c>
      <c r="O92" s="29">
        <f t="shared" si="61"/>
        <v>0.79655756943538925</v>
      </c>
    </row>
    <row r="93" spans="1:15" ht="15" x14ac:dyDescent="0.25">
      <c r="A93" s="10">
        <f t="shared" si="58"/>
        <v>22</v>
      </c>
      <c r="B93" s="29">
        <f t="shared" si="62"/>
        <v>1.9132485363606642</v>
      </c>
      <c r="C93" s="29">
        <f t="shared" si="62"/>
        <v>0.52247027659705547</v>
      </c>
      <c r="D93" s="29">
        <f t="shared" si="62"/>
        <v>0.29242138887350178</v>
      </c>
      <c r="E93" s="29">
        <f t="shared" si="62"/>
        <v>0.46474378235585034</v>
      </c>
      <c r="F93" s="29">
        <f t="shared" si="62"/>
        <v>4.5010195805816249</v>
      </c>
      <c r="G93" s="29">
        <f t="shared" si="62"/>
        <v>0.6719602993525956</v>
      </c>
      <c r="H93" s="2"/>
      <c r="I93" s="42">
        <f t="shared" si="60"/>
        <v>22</v>
      </c>
      <c r="J93" s="29">
        <f t="shared" si="63"/>
        <v>1.9132485363606642</v>
      </c>
      <c r="K93" s="29">
        <f t="shared" si="61"/>
        <v>0.52247027659705547</v>
      </c>
      <c r="L93" s="29">
        <f t="shared" si="61"/>
        <v>0.29242138887350178</v>
      </c>
      <c r="M93" s="29">
        <f t="shared" si="61"/>
        <v>0.46474378235585034</v>
      </c>
      <c r="N93" s="29">
        <f t="shared" si="61"/>
        <v>4.5010195805816249</v>
      </c>
      <c r="O93" s="29">
        <f t="shared" si="61"/>
        <v>0.6719602993525956</v>
      </c>
    </row>
    <row r="94" spans="1:15" ht="15" x14ac:dyDescent="0.25">
      <c r="A94" s="10">
        <f t="shared" si="58"/>
        <v>23</v>
      </c>
      <c r="B94" s="29">
        <f t="shared" si="62"/>
        <v>5.0150063736069566</v>
      </c>
      <c r="C94" s="29">
        <f t="shared" si="62"/>
        <v>0.22752967462644896</v>
      </c>
      <c r="D94" s="29">
        <f t="shared" si="62"/>
        <v>0.2611018214614923</v>
      </c>
      <c r="E94" s="29">
        <f t="shared" si="62"/>
        <v>0.38648705958869256</v>
      </c>
      <c r="F94" s="29">
        <f t="shared" si="62"/>
        <v>4.4371978386576929</v>
      </c>
      <c r="G94" s="29">
        <f t="shared" si="62"/>
        <v>0.56183849488475124</v>
      </c>
      <c r="H94" s="2"/>
      <c r="I94" s="42">
        <f t="shared" si="60"/>
        <v>23</v>
      </c>
      <c r="J94" s="29">
        <f t="shared" si="63"/>
        <v>5.0150063736069566</v>
      </c>
      <c r="K94" s="29">
        <f t="shared" si="61"/>
        <v>0.22752967462644896</v>
      </c>
      <c r="L94" s="29">
        <f t="shared" si="61"/>
        <v>0.2611018214614923</v>
      </c>
      <c r="M94" s="29">
        <f t="shared" si="61"/>
        <v>0.38648705958869256</v>
      </c>
      <c r="N94" s="29">
        <f t="shared" si="61"/>
        <v>4.4371978386576929</v>
      </c>
      <c r="O94" s="29">
        <f t="shared" si="61"/>
        <v>0.56183849488475124</v>
      </c>
    </row>
    <row r="95" spans="1:15" ht="15" x14ac:dyDescent="0.25">
      <c r="A95" s="10">
        <f t="shared" ref="A95:A99" si="64">A82</f>
        <v>24</v>
      </c>
      <c r="B95" s="29">
        <f t="shared" si="62"/>
        <v>0.33819935974296245</v>
      </c>
      <c r="C95" s="29">
        <f t="shared" si="62"/>
        <v>0.18239878983878494</v>
      </c>
      <c r="D95" s="29">
        <f t="shared" si="62"/>
        <v>0.39520563851143858</v>
      </c>
      <c r="E95" s="29">
        <f t="shared" si="62"/>
        <v>0.17554525594926038</v>
      </c>
      <c r="F95" s="29">
        <f t="shared" si="62"/>
        <v>3.8412885213170904</v>
      </c>
      <c r="G95" s="29">
        <f t="shared" si="62"/>
        <v>0.63257282714191276</v>
      </c>
      <c r="H95" s="2"/>
      <c r="I95" s="42">
        <f t="shared" ref="I95:I99" si="65">I82</f>
        <v>24</v>
      </c>
      <c r="J95" s="29">
        <f t="shared" si="63"/>
        <v>0.33819935974296245</v>
      </c>
      <c r="K95" s="29">
        <f t="shared" si="61"/>
        <v>0.18239878983878494</v>
      </c>
      <c r="L95" s="29">
        <f t="shared" si="61"/>
        <v>0.39520563851143858</v>
      </c>
      <c r="M95" s="29">
        <f t="shared" si="61"/>
        <v>0.17554525594926038</v>
      </c>
      <c r="N95" s="29">
        <f t="shared" si="61"/>
        <v>3.8412885213170904</v>
      </c>
      <c r="O95" s="29">
        <f t="shared" si="61"/>
        <v>0.63257282714191276</v>
      </c>
    </row>
    <row r="96" spans="1:15" ht="15" x14ac:dyDescent="0.25">
      <c r="A96" s="10">
        <f t="shared" si="64"/>
        <v>25</v>
      </c>
      <c r="B96" s="29">
        <f t="shared" si="62"/>
        <v>0.4403753602991457</v>
      </c>
      <c r="C96" s="29">
        <f t="shared" si="62"/>
        <v>0.78067655488094756</v>
      </c>
      <c r="D96" s="29">
        <f t="shared" si="62"/>
        <v>0.29184294540526895</v>
      </c>
      <c r="E96" s="29">
        <f t="shared" si="62"/>
        <v>1.1098898523552847</v>
      </c>
      <c r="F96" s="29">
        <f t="shared" si="62"/>
        <v>33.689819724284199</v>
      </c>
      <c r="G96" s="29">
        <f t="shared" si="62"/>
        <v>0.40352275179706831</v>
      </c>
      <c r="H96" s="2"/>
      <c r="I96" s="42">
        <f t="shared" si="65"/>
        <v>25</v>
      </c>
      <c r="J96" s="29">
        <f t="shared" si="63"/>
        <v>0.4403753602991457</v>
      </c>
      <c r="K96" s="29">
        <f t="shared" si="61"/>
        <v>0.78067655488094756</v>
      </c>
      <c r="L96" s="29">
        <f t="shared" si="61"/>
        <v>0.29184294540526895</v>
      </c>
      <c r="M96" s="29">
        <f t="shared" si="61"/>
        <v>1.1098898523552847</v>
      </c>
      <c r="N96" s="29">
        <f t="shared" si="61"/>
        <v>33.689819724284199</v>
      </c>
      <c r="O96" s="29">
        <f t="shared" si="61"/>
        <v>0.40352275179706831</v>
      </c>
    </row>
    <row r="97" spans="1:15" ht="15" x14ac:dyDescent="0.25">
      <c r="A97" s="10">
        <f t="shared" si="64"/>
        <v>26</v>
      </c>
      <c r="B97" s="29">
        <f t="shared" si="62"/>
        <v>7.7071808967531394E-2</v>
      </c>
      <c r="C97" s="29">
        <f t="shared" si="62"/>
        <v>0.65352459016393472</v>
      </c>
      <c r="D97" s="29">
        <f t="shared" si="62"/>
        <v>5.5338062513855042E-2</v>
      </c>
      <c r="E97" s="29">
        <f t="shared" si="62"/>
        <v>1.9937771758005138</v>
      </c>
      <c r="F97" s="29">
        <f t="shared" si="62"/>
        <v>34.388536585365841</v>
      </c>
      <c r="G97" s="29">
        <f t="shared" si="62"/>
        <v>0.17649593106749648</v>
      </c>
      <c r="H97" s="2"/>
      <c r="I97" s="42">
        <f t="shared" si="65"/>
        <v>26</v>
      </c>
      <c r="J97" s="29">
        <f t="shared" si="63"/>
        <v>7.7071808967531394E-2</v>
      </c>
      <c r="K97" s="29">
        <f t="shared" si="61"/>
        <v>0.65352459016393472</v>
      </c>
      <c r="L97" s="29">
        <f t="shared" si="61"/>
        <v>5.5338062513855042E-2</v>
      </c>
      <c r="M97" s="29">
        <f t="shared" si="61"/>
        <v>1.9937771758005138</v>
      </c>
      <c r="N97" s="29">
        <f t="shared" si="61"/>
        <v>34.388536585365841</v>
      </c>
      <c r="O97" s="29">
        <f t="shared" si="61"/>
        <v>0.17649593106749648</v>
      </c>
    </row>
    <row r="98" spans="1:15" ht="15" x14ac:dyDescent="0.25">
      <c r="A98" s="10">
        <f t="shared" si="64"/>
        <v>27</v>
      </c>
      <c r="B98" s="29">
        <f t="shared" si="62"/>
        <v>0.38283107337473077</v>
      </c>
      <c r="C98" s="29">
        <f t="shared" si="62"/>
        <v>3.3369638308711154</v>
      </c>
      <c r="D98" s="29">
        <f t="shared" si="62"/>
        <v>0.21784371506960673</v>
      </c>
      <c r="E98" s="29">
        <f t="shared" si="62"/>
        <v>0.19468216542415567</v>
      </c>
      <c r="F98" s="29">
        <f t="shared" si="62"/>
        <v>25.367017543859667</v>
      </c>
      <c r="G98" s="29">
        <f t="shared" si="62"/>
        <v>9.8267277745950662E-2</v>
      </c>
      <c r="H98" s="2"/>
      <c r="I98" s="42">
        <f t="shared" si="65"/>
        <v>27</v>
      </c>
      <c r="J98" s="29">
        <f t="shared" si="63"/>
        <v>0.38283107337473077</v>
      </c>
      <c r="K98" s="29">
        <f t="shared" si="61"/>
        <v>3.3369638308711154</v>
      </c>
      <c r="L98" s="29">
        <f t="shared" si="61"/>
        <v>0.21784371506960673</v>
      </c>
      <c r="M98" s="29">
        <f t="shared" si="61"/>
        <v>0.19468216542415567</v>
      </c>
      <c r="N98" s="29">
        <f t="shared" si="61"/>
        <v>25.367017543859667</v>
      </c>
      <c r="O98" s="29">
        <f>ABS((G31-O85)/G31)</f>
        <v>9.8267277745950662E-2</v>
      </c>
    </row>
    <row r="99" spans="1:15" ht="15" x14ac:dyDescent="0.25">
      <c r="A99" s="10">
        <f t="shared" si="64"/>
        <v>28</v>
      </c>
      <c r="B99" s="29">
        <f>ABS((B32-B86)/B32)</f>
        <v>0.28616627321854177</v>
      </c>
      <c r="C99" s="29">
        <f t="shared" si="62"/>
        <v>1.1258345741104363</v>
      </c>
      <c r="D99" s="29">
        <f t="shared" si="62"/>
        <v>9.7129063843380548E-3</v>
      </c>
      <c r="E99" s="29">
        <f t="shared" si="62"/>
        <v>95.426205738705747</v>
      </c>
      <c r="F99" s="29" t="e">
        <f>ABS((F32-F86)/F32)</f>
        <v>#DIV/0!</v>
      </c>
      <c r="G99" s="29">
        <f t="shared" si="62"/>
        <v>0.1388419185972023</v>
      </c>
      <c r="H99" s="2"/>
      <c r="I99" s="42">
        <f t="shared" si="65"/>
        <v>28</v>
      </c>
      <c r="J99" s="29">
        <f t="shared" si="63"/>
        <v>0.28616627321854177</v>
      </c>
      <c r="K99" s="29">
        <f t="shared" si="61"/>
        <v>1.1258345741104363</v>
      </c>
      <c r="L99" s="29">
        <f t="shared" si="61"/>
        <v>9.7129063843380548E-3</v>
      </c>
      <c r="M99" s="29">
        <f t="shared" si="61"/>
        <v>95.426205738705747</v>
      </c>
      <c r="N99" s="29" t="e">
        <f t="shared" si="61"/>
        <v>#DIV/0!</v>
      </c>
      <c r="O99" s="29">
        <f t="shared" si="61"/>
        <v>0.1388419185972023</v>
      </c>
    </row>
    <row r="100" spans="1:15" ht="15" x14ac:dyDescent="0.25">
      <c r="A100" s="10" t="s">
        <v>12</v>
      </c>
      <c r="B100" s="11">
        <f t="shared" ref="B100:G100" si="66">(1/COUNT(B89:B94)*SUM(B89:B94))</f>
        <v>2.9198694963558998</v>
      </c>
      <c r="C100" s="11">
        <f t="shared" si="66"/>
        <v>0.63465206683709585</v>
      </c>
      <c r="D100" s="11">
        <f t="shared" si="66"/>
        <v>0.48061002746506004</v>
      </c>
      <c r="E100" s="11">
        <f t="shared" si="66"/>
        <v>0.24553510253047253</v>
      </c>
      <c r="F100" s="11">
        <f t="shared" si="66"/>
        <v>4.4953478770380944</v>
      </c>
      <c r="G100" s="11">
        <f t="shared" si="66"/>
        <v>0.6516850415281914</v>
      </c>
      <c r="H100" s="2"/>
      <c r="I100" s="42" t="s">
        <v>12</v>
      </c>
      <c r="J100" s="11">
        <f t="shared" ref="J100:O100" si="67">(1/COUNT(J89:J94)*SUM(J89:J94))</f>
        <v>2.9198694963558998</v>
      </c>
      <c r="K100" s="11">
        <f t="shared" si="67"/>
        <v>0.63465206683709585</v>
      </c>
      <c r="L100" s="11">
        <f t="shared" si="67"/>
        <v>0.48061002746506004</v>
      </c>
      <c r="M100" s="11">
        <f t="shared" si="67"/>
        <v>0.24553510253047253</v>
      </c>
      <c r="N100" s="11">
        <f t="shared" si="67"/>
        <v>4.4953478770380944</v>
      </c>
      <c r="O100" s="11">
        <f t="shared" si="67"/>
        <v>0.6516850415281914</v>
      </c>
    </row>
    <row r="101" spans="1:15" ht="15" x14ac:dyDescent="0.25">
      <c r="A101" s="1"/>
      <c r="B101" s="30"/>
      <c r="C101" s="30"/>
      <c r="D101" s="30"/>
      <c r="E101" s="30"/>
      <c r="F101" s="30"/>
      <c r="G101" s="30"/>
      <c r="H101" s="2"/>
      <c r="I101" s="45"/>
      <c r="J101" s="30"/>
      <c r="K101" s="30"/>
      <c r="L101" s="30"/>
      <c r="M101" s="30"/>
      <c r="N101" s="30"/>
      <c r="O101" s="30"/>
    </row>
    <row r="102" spans="1:15" ht="15" x14ac:dyDescent="0.25">
      <c r="A102" s="12"/>
      <c r="B102" s="31" t="s">
        <v>56</v>
      </c>
      <c r="C102" s="32"/>
      <c r="D102" s="32"/>
      <c r="E102" s="32"/>
      <c r="F102" s="32"/>
      <c r="G102" s="32"/>
      <c r="H102" s="2"/>
      <c r="I102" s="43"/>
      <c r="J102" s="31" t="str">
        <f>B102</f>
        <v>Errors RSME upd</v>
      </c>
      <c r="K102" s="32"/>
      <c r="L102" s="32"/>
      <c r="M102" s="32"/>
      <c r="N102" s="32"/>
      <c r="O102" s="32"/>
    </row>
    <row r="103" spans="1:15" ht="15" x14ac:dyDescent="0.25">
      <c r="A103" s="13">
        <f t="shared" ref="A103:A108" si="68">A62</f>
        <v>18</v>
      </c>
      <c r="B103" s="32">
        <f>(B76-B22)^2</f>
        <v>29144596.152465411</v>
      </c>
      <c r="C103" s="32">
        <f t="shared" ref="C103:G103" si="69">(C76-C22)^2</f>
        <v>10450767.643598618</v>
      </c>
      <c r="D103" s="32">
        <f t="shared" si="69"/>
        <v>56425062.467344284</v>
      </c>
      <c r="E103" s="32">
        <f t="shared" si="69"/>
        <v>116775515.80931009</v>
      </c>
      <c r="F103" s="32">
        <f t="shared" si="69"/>
        <v>3678921.4438256915</v>
      </c>
      <c r="G103" s="32">
        <f t="shared" si="69"/>
        <v>13359992.517517308</v>
      </c>
      <c r="H103" s="2"/>
      <c r="I103" s="44">
        <f t="shared" ref="I103:I108" si="70">I62</f>
        <v>18</v>
      </c>
      <c r="J103" s="32">
        <f>(J76-B22)^2</f>
        <v>29144596.152465411</v>
      </c>
      <c r="K103" s="32">
        <f t="shared" ref="K103:O103" si="71">(K76-C22)^2</f>
        <v>10450767.643598618</v>
      </c>
      <c r="L103" s="32">
        <f t="shared" si="71"/>
        <v>56425062.467344284</v>
      </c>
      <c r="M103" s="32">
        <f t="shared" si="71"/>
        <v>116775515.80931009</v>
      </c>
      <c r="N103" s="32">
        <f t="shared" si="71"/>
        <v>3678921.4438256915</v>
      </c>
      <c r="O103" s="32">
        <f t="shared" si="71"/>
        <v>13359992.517517308</v>
      </c>
    </row>
    <row r="104" spans="1:15" ht="15" x14ac:dyDescent="0.25">
      <c r="A104" s="13">
        <f t="shared" si="68"/>
        <v>19</v>
      </c>
      <c r="B104" s="32">
        <f t="shared" ref="B104:G104" si="72">(B77-B23)^2</f>
        <v>148153447.1399889</v>
      </c>
      <c r="C104" s="32">
        <f t="shared" si="72"/>
        <v>1340964</v>
      </c>
      <c r="D104" s="32">
        <f t="shared" si="72"/>
        <v>28885004.358366441</v>
      </c>
      <c r="E104" s="32">
        <f t="shared" si="72"/>
        <v>120041956.21239688</v>
      </c>
      <c r="F104" s="32">
        <f t="shared" si="72"/>
        <v>3677169.7066940069</v>
      </c>
      <c r="G104" s="32">
        <f t="shared" si="72"/>
        <v>86082.792942885353</v>
      </c>
      <c r="H104" s="2"/>
      <c r="I104" s="44">
        <f t="shared" si="70"/>
        <v>19</v>
      </c>
      <c r="J104" s="32">
        <f t="shared" ref="J104:J113" si="73">(J77-B23)^2</f>
        <v>148153447.1399889</v>
      </c>
      <c r="K104" s="32">
        <f t="shared" ref="K104:K113" si="74">(K77-C23)^2</f>
        <v>1340964</v>
      </c>
      <c r="L104" s="32">
        <f t="shared" ref="L104:L113" si="75">(L77-D23)^2</f>
        <v>28885004.358366441</v>
      </c>
      <c r="M104" s="32">
        <f t="shared" ref="M104:M113" si="76">(M77-E23)^2</f>
        <v>120041956.21239688</v>
      </c>
      <c r="N104" s="32">
        <f t="shared" ref="N104:N113" si="77">(N77-F23)^2</f>
        <v>3677169.7066940069</v>
      </c>
      <c r="O104" s="32">
        <f t="shared" ref="O104:O113" si="78">(O77-G23)^2</f>
        <v>86082.792942885353</v>
      </c>
    </row>
    <row r="105" spans="1:15" ht="15" x14ac:dyDescent="0.25">
      <c r="A105" s="13">
        <f t="shared" si="68"/>
        <v>20</v>
      </c>
      <c r="B105" s="32">
        <f t="shared" ref="B105:G105" si="79">(B78-B24)^2</f>
        <v>244616734.08710364</v>
      </c>
      <c r="C105" s="32">
        <f t="shared" si="79"/>
        <v>12504164.506309634</v>
      </c>
      <c r="D105" s="32">
        <f t="shared" si="79"/>
        <v>4344299.1766697438</v>
      </c>
      <c r="E105" s="32">
        <f t="shared" si="79"/>
        <v>1240253.4444444228</v>
      </c>
      <c r="F105" s="32">
        <f t="shared" si="79"/>
        <v>3632902.8775007683</v>
      </c>
      <c r="G105" s="32">
        <f t="shared" si="79"/>
        <v>21132086.404739916</v>
      </c>
      <c r="H105" s="2"/>
      <c r="I105" s="44">
        <f t="shared" si="70"/>
        <v>20</v>
      </c>
      <c r="J105" s="32">
        <f t="shared" si="73"/>
        <v>244616734.08710364</v>
      </c>
      <c r="K105" s="32">
        <f t="shared" si="74"/>
        <v>12504164.506309634</v>
      </c>
      <c r="L105" s="32">
        <f t="shared" si="75"/>
        <v>4344299.1766697438</v>
      </c>
      <c r="M105" s="32">
        <f t="shared" si="76"/>
        <v>1240253.4444444228</v>
      </c>
      <c r="N105" s="32">
        <f t="shared" si="77"/>
        <v>3632902.8775007683</v>
      </c>
      <c r="O105" s="32">
        <f t="shared" si="78"/>
        <v>21132086.404739916</v>
      </c>
    </row>
    <row r="106" spans="1:15" ht="15" x14ac:dyDescent="0.25">
      <c r="A106" s="13">
        <f t="shared" si="68"/>
        <v>21</v>
      </c>
      <c r="B106" s="32">
        <f t="shared" ref="B106:G106" si="80">(B79-B25)^2</f>
        <v>188373891.31977841</v>
      </c>
      <c r="C106" s="32">
        <f t="shared" si="80"/>
        <v>7809377.3296398874</v>
      </c>
      <c r="D106" s="32">
        <f t="shared" si="80"/>
        <v>2601344.543628809</v>
      </c>
      <c r="E106" s="32">
        <f t="shared" si="80"/>
        <v>18808199.445983399</v>
      </c>
      <c r="F106" s="32">
        <f t="shared" si="80"/>
        <v>3559497.8713573422</v>
      </c>
      <c r="G106" s="32">
        <f t="shared" si="80"/>
        <v>37317437.440000005</v>
      </c>
      <c r="H106" s="2"/>
      <c r="I106" s="44">
        <f t="shared" si="70"/>
        <v>21</v>
      </c>
      <c r="J106" s="32">
        <f t="shared" si="73"/>
        <v>188373891.31977841</v>
      </c>
      <c r="K106" s="32">
        <f t="shared" si="74"/>
        <v>7809377.3296398874</v>
      </c>
      <c r="L106" s="32">
        <f t="shared" si="75"/>
        <v>2601344.543628809</v>
      </c>
      <c r="M106" s="32">
        <f t="shared" si="76"/>
        <v>18808199.445983399</v>
      </c>
      <c r="N106" s="32">
        <f t="shared" si="77"/>
        <v>3559497.8713573422</v>
      </c>
      <c r="O106" s="32">
        <f t="shared" si="78"/>
        <v>37317437.440000005</v>
      </c>
    </row>
    <row r="107" spans="1:15" ht="15" x14ac:dyDescent="0.25">
      <c r="A107" s="13">
        <f t="shared" si="68"/>
        <v>22</v>
      </c>
      <c r="B107" s="32">
        <f t="shared" ref="B107:G107" si="81">(B80-B26)^2</f>
        <v>84584546.228775486</v>
      </c>
      <c r="C107" s="32">
        <f t="shared" si="81"/>
        <v>4077764.8065532898</v>
      </c>
      <c r="D107" s="32">
        <f t="shared" si="81"/>
        <v>2274997.6196145071</v>
      </c>
      <c r="E107" s="32">
        <f t="shared" si="81"/>
        <v>199974210.83104318</v>
      </c>
      <c r="F107" s="32">
        <f t="shared" si="81"/>
        <v>3422200.4827437652</v>
      </c>
      <c r="G107" s="32">
        <f t="shared" si="81"/>
        <v>25067807.821519271</v>
      </c>
      <c r="H107" s="2"/>
      <c r="I107" s="44">
        <f t="shared" si="70"/>
        <v>22</v>
      </c>
      <c r="J107" s="32">
        <f t="shared" si="73"/>
        <v>84584546.228775486</v>
      </c>
      <c r="K107" s="32">
        <f t="shared" si="74"/>
        <v>4077764.8065532898</v>
      </c>
      <c r="L107" s="32">
        <f t="shared" si="75"/>
        <v>2274997.6196145071</v>
      </c>
      <c r="M107" s="32">
        <f t="shared" si="76"/>
        <v>199974210.83104318</v>
      </c>
      <c r="N107" s="32">
        <f t="shared" si="77"/>
        <v>3422200.4827437652</v>
      </c>
      <c r="O107" s="32">
        <f t="shared" si="78"/>
        <v>25067807.821519271</v>
      </c>
    </row>
    <row r="108" spans="1:15" ht="15" x14ac:dyDescent="0.25">
      <c r="A108" s="13">
        <f t="shared" si="68"/>
        <v>23</v>
      </c>
      <c r="B108" s="32">
        <f t="shared" ref="B108:G108" si="82">(B81-B27)^2</f>
        <v>106520628.31236295</v>
      </c>
      <c r="C108" s="32">
        <f t="shared" si="82"/>
        <v>1119391.4806881445</v>
      </c>
      <c r="D108" s="32">
        <f t="shared" si="82"/>
        <v>1862622.3214707361</v>
      </c>
      <c r="E108" s="32">
        <f t="shared" si="82"/>
        <v>152088474.14673653</v>
      </c>
      <c r="F108" s="32">
        <f t="shared" si="82"/>
        <v>3325839.0581885651</v>
      </c>
      <c r="G108" s="32">
        <f t="shared" si="82"/>
        <v>16359398.48203744</v>
      </c>
      <c r="H108" s="2"/>
      <c r="I108" s="44">
        <f t="shared" si="70"/>
        <v>23</v>
      </c>
      <c r="J108" s="32">
        <f t="shared" si="73"/>
        <v>106520628.31236295</v>
      </c>
      <c r="K108" s="32">
        <f t="shared" si="74"/>
        <v>1119391.4806881445</v>
      </c>
      <c r="L108" s="32">
        <f t="shared" si="75"/>
        <v>1862622.3214707361</v>
      </c>
      <c r="M108" s="32">
        <f t="shared" si="76"/>
        <v>152088474.14673653</v>
      </c>
      <c r="N108" s="32">
        <f t="shared" si="77"/>
        <v>3325839.0581885651</v>
      </c>
      <c r="O108" s="32">
        <f t="shared" si="78"/>
        <v>16359398.48203744</v>
      </c>
    </row>
    <row r="109" spans="1:15" ht="15" x14ac:dyDescent="0.25">
      <c r="A109" s="13">
        <f t="shared" ref="A109:A113" si="83">A68</f>
        <v>24</v>
      </c>
      <c r="B109" s="32">
        <f t="shared" ref="B109:G109" si="84">(B82-B28)^2</f>
        <v>28912469.048430692</v>
      </c>
      <c r="C109" s="32">
        <f t="shared" si="84"/>
        <v>770682.73250636761</v>
      </c>
      <c r="D109" s="32">
        <f t="shared" si="84"/>
        <v>7023819.8248527525</v>
      </c>
      <c r="E109" s="32">
        <f t="shared" si="84"/>
        <v>43511022.470605709</v>
      </c>
      <c r="F109" s="32">
        <f t="shared" si="84"/>
        <v>3499546.5875267545</v>
      </c>
      <c r="G109" s="32">
        <f t="shared" si="84"/>
        <v>40948566.805855431</v>
      </c>
      <c r="H109" s="2"/>
      <c r="I109" s="44">
        <f t="shared" ref="I109:I113" si="85">I68</f>
        <v>24</v>
      </c>
      <c r="J109" s="32">
        <f t="shared" si="73"/>
        <v>28912469.048430692</v>
      </c>
      <c r="K109" s="32">
        <f t="shared" si="74"/>
        <v>770682.73250636761</v>
      </c>
      <c r="L109" s="32">
        <f t="shared" si="75"/>
        <v>7023819.8248527525</v>
      </c>
      <c r="M109" s="32">
        <f t="shared" si="76"/>
        <v>43511022.470605709</v>
      </c>
      <c r="N109" s="32">
        <f t="shared" si="77"/>
        <v>3499546.5875267545</v>
      </c>
      <c r="O109" s="32">
        <f t="shared" si="78"/>
        <v>40948566.805855431</v>
      </c>
    </row>
    <row r="110" spans="1:15" ht="15" x14ac:dyDescent="0.25">
      <c r="A110" s="13">
        <f t="shared" si="83"/>
        <v>25</v>
      </c>
      <c r="B110" s="32">
        <f t="shared" ref="B110:G110" si="86">(B83-B29)^2</f>
        <v>78287488.696124777</v>
      </c>
      <c r="C110" s="32">
        <f t="shared" si="86"/>
        <v>6244729.3725189036</v>
      </c>
      <c r="D110" s="32">
        <f t="shared" si="86"/>
        <v>3391229.0044633499</v>
      </c>
      <c r="E110" s="32">
        <f t="shared" si="86"/>
        <v>560718720.25</v>
      </c>
      <c r="F110" s="32">
        <f t="shared" si="86"/>
        <v>1907941.6450850656</v>
      </c>
      <c r="G110" s="32">
        <f t="shared" si="86"/>
        <v>10051932.402646508</v>
      </c>
      <c r="H110" s="2"/>
      <c r="I110" s="44">
        <f t="shared" si="85"/>
        <v>25</v>
      </c>
      <c r="J110" s="32">
        <f t="shared" si="73"/>
        <v>78287488.696124777</v>
      </c>
      <c r="K110" s="32">
        <f t="shared" si="74"/>
        <v>6244729.3725189036</v>
      </c>
      <c r="L110" s="32">
        <f t="shared" si="75"/>
        <v>3391229.0044633499</v>
      </c>
      <c r="M110" s="32">
        <f t="shared" si="76"/>
        <v>560718720.25</v>
      </c>
      <c r="N110" s="32">
        <f t="shared" si="77"/>
        <v>1907941.6450850656</v>
      </c>
      <c r="O110" s="32">
        <f t="shared" si="78"/>
        <v>10051932.402646508</v>
      </c>
    </row>
    <row r="111" spans="1:15" ht="15" x14ac:dyDescent="0.25">
      <c r="A111" s="13">
        <f t="shared" si="83"/>
        <v>26</v>
      </c>
      <c r="B111" s="32">
        <f t="shared" ref="B111:G111" si="87">(B84-B30)^2</f>
        <v>805093.45290000073</v>
      </c>
      <c r="C111" s="32">
        <f t="shared" si="87"/>
        <v>4634160.3441000041</v>
      </c>
      <c r="D111" s="32">
        <f t="shared" si="87"/>
        <v>62315.136900000056</v>
      </c>
      <c r="E111" s="32">
        <f t="shared" si="87"/>
        <v>823943153.44809973</v>
      </c>
      <c r="F111" s="32">
        <f t="shared" si="87"/>
        <v>1987902.6048999983</v>
      </c>
      <c r="G111" s="32">
        <f t="shared" si="87"/>
        <v>1223457.2100000009</v>
      </c>
      <c r="H111" s="2"/>
      <c r="I111" s="44">
        <f t="shared" si="85"/>
        <v>26</v>
      </c>
      <c r="J111" s="32">
        <f t="shared" si="73"/>
        <v>805093.45290000073</v>
      </c>
      <c r="K111" s="32">
        <f t="shared" si="74"/>
        <v>4634160.3441000041</v>
      </c>
      <c r="L111" s="32">
        <f t="shared" si="75"/>
        <v>62315.136900000056</v>
      </c>
      <c r="M111" s="32">
        <f t="shared" si="76"/>
        <v>823943153.44809973</v>
      </c>
      <c r="N111" s="32">
        <f t="shared" si="77"/>
        <v>1987902.6048999983</v>
      </c>
      <c r="O111" s="32">
        <f t="shared" si="78"/>
        <v>1223457.2100000009</v>
      </c>
    </row>
    <row r="112" spans="1:15" ht="15" x14ac:dyDescent="0.25">
      <c r="A112" s="13">
        <f t="shared" si="83"/>
        <v>27</v>
      </c>
      <c r="B112" s="32">
        <f t="shared" ref="B112:G112" si="88">(B85-B31)^2</f>
        <v>58805727.08242368</v>
      </c>
      <c r="C112" s="32">
        <f t="shared" si="88"/>
        <v>16249382.707351476</v>
      </c>
      <c r="D112" s="32">
        <f t="shared" si="88"/>
        <v>1740451.0068639049</v>
      </c>
      <c r="E112" s="32">
        <f t="shared" si="88"/>
        <v>95113266.7760095</v>
      </c>
      <c r="F112" s="32">
        <f t="shared" si="88"/>
        <v>2090684.6464000028</v>
      </c>
      <c r="G112" s="32">
        <f t="shared" si="88"/>
        <v>337053.48628639011</v>
      </c>
      <c r="H112" s="2"/>
      <c r="I112" s="44">
        <f t="shared" si="85"/>
        <v>27</v>
      </c>
      <c r="J112" s="32">
        <f t="shared" si="73"/>
        <v>58805727.08242368</v>
      </c>
      <c r="K112" s="32">
        <f t="shared" si="74"/>
        <v>16249382.707351476</v>
      </c>
      <c r="L112" s="32">
        <f t="shared" si="75"/>
        <v>1740451.0068639049</v>
      </c>
      <c r="M112" s="32">
        <f t="shared" si="76"/>
        <v>95113266.7760095</v>
      </c>
      <c r="N112" s="32">
        <f t="shared" si="77"/>
        <v>2090684.6464000028</v>
      </c>
      <c r="O112" s="32">
        <f t="shared" si="78"/>
        <v>337053.48628639011</v>
      </c>
    </row>
    <row r="113" spans="1:16" ht="15" x14ac:dyDescent="0.25">
      <c r="A113" s="13">
        <f t="shared" si="83"/>
        <v>28</v>
      </c>
      <c r="B113" s="32">
        <f t="shared" ref="B113:G113" si="89">(B86-B32)^2</f>
        <v>29082328.713857852</v>
      </c>
      <c r="C113" s="32">
        <f t="shared" si="89"/>
        <v>6320138.7009845711</v>
      </c>
      <c r="D113" s="32">
        <f t="shared" si="89"/>
        <v>2262.3438527285525</v>
      </c>
      <c r="E113" s="32">
        <f t="shared" si="89"/>
        <v>1827642885.4993062</v>
      </c>
      <c r="F113" s="32">
        <f t="shared" si="89"/>
        <v>1958771.7024699475</v>
      </c>
      <c r="G113" s="32">
        <f t="shared" si="89"/>
        <v>763407.94636407215</v>
      </c>
      <c r="H113" s="2"/>
      <c r="I113" s="44">
        <f t="shared" si="85"/>
        <v>28</v>
      </c>
      <c r="J113" s="32">
        <f t="shared" si="73"/>
        <v>29082328.713857852</v>
      </c>
      <c r="K113" s="32">
        <f t="shared" si="74"/>
        <v>6320138.7009845711</v>
      </c>
      <c r="L113" s="32">
        <f t="shared" si="75"/>
        <v>2262.3438527285525</v>
      </c>
      <c r="M113" s="32">
        <f t="shared" si="76"/>
        <v>1827642885.4993062</v>
      </c>
      <c r="N113" s="32">
        <f t="shared" si="77"/>
        <v>1958771.7024699475</v>
      </c>
      <c r="O113" s="32">
        <f t="shared" si="78"/>
        <v>763407.94636407215</v>
      </c>
    </row>
    <row r="114" spans="1:16" ht="15" x14ac:dyDescent="0.25">
      <c r="A114" s="13" t="s">
        <v>20</v>
      </c>
      <c r="B114" s="33">
        <f t="shared" ref="B114:G114" si="90">SQRT(SUM(B103:B108)/COUNT(B103:B108))</f>
        <v>11557.060203186584</v>
      </c>
      <c r="C114" s="33">
        <f t="shared" si="90"/>
        <v>2493.4056284123253</v>
      </c>
      <c r="D114" s="33">
        <f t="shared" si="90"/>
        <v>4008.1860088052827</v>
      </c>
      <c r="E114" s="33">
        <f t="shared" si="90"/>
        <v>10074.130317219402</v>
      </c>
      <c r="F114" s="33">
        <f t="shared" si="90"/>
        <v>1883.9909518674331</v>
      </c>
      <c r="G114" s="33">
        <f t="shared" si="90"/>
        <v>4345.9330693334587</v>
      </c>
      <c r="H114" s="2"/>
      <c r="I114" s="44" t="s">
        <v>20</v>
      </c>
      <c r="J114" s="33">
        <f t="shared" ref="J114:O114" si="91">SQRT(SUM(J103:J108)/COUNT(J103:J108))</f>
        <v>11557.060203186584</v>
      </c>
      <c r="K114" s="33">
        <f t="shared" si="91"/>
        <v>2493.4056284123253</v>
      </c>
      <c r="L114" s="33">
        <f t="shared" si="91"/>
        <v>4008.1860088052827</v>
      </c>
      <c r="M114" s="33">
        <f t="shared" si="91"/>
        <v>10074.130317219402</v>
      </c>
      <c r="N114" s="33">
        <f t="shared" si="91"/>
        <v>1883.9909518674331</v>
      </c>
      <c r="O114" s="33">
        <f t="shared" si="91"/>
        <v>4345.9330693334587</v>
      </c>
      <c r="P114" s="3"/>
    </row>
    <row r="117" spans="1:16" ht="15" x14ac:dyDescent="0.25">
      <c r="A117" s="9"/>
      <c r="B117" s="10" t="s">
        <v>15</v>
      </c>
      <c r="C117" s="10"/>
      <c r="D117" s="10"/>
      <c r="E117" s="10"/>
      <c r="F117" s="10"/>
      <c r="G117" s="10"/>
    </row>
    <row r="118" spans="1:16" ht="15" x14ac:dyDescent="0.25">
      <c r="A118" s="9"/>
      <c r="B118" s="10" t="str">
        <f t="shared" ref="B118:G118" si="92">B4</f>
        <v>Quantity</v>
      </c>
      <c r="C118" s="10" t="str">
        <f t="shared" si="92"/>
        <v>Schedule</v>
      </c>
      <c r="D118" s="10" t="str">
        <f t="shared" si="92"/>
        <v>Engineering</v>
      </c>
      <c r="E118" s="10" t="str">
        <f t="shared" si="92"/>
        <v>Estimating</v>
      </c>
      <c r="F118" s="10" t="str">
        <f t="shared" si="92"/>
        <v>Other</v>
      </c>
      <c r="G118" s="10" t="str">
        <f t="shared" si="92"/>
        <v>Support</v>
      </c>
    </row>
    <row r="119" spans="1:16" ht="15" x14ac:dyDescent="0.25">
      <c r="A119" s="10" t="s">
        <v>16</v>
      </c>
      <c r="B119" s="14">
        <f t="shared" ref="B119:G119" si="93">B59</f>
        <v>2.0821396799066796</v>
      </c>
      <c r="C119" s="14">
        <f t="shared" si="93"/>
        <v>1.9916928615423402</v>
      </c>
      <c r="D119" s="14">
        <f t="shared" si="93"/>
        <v>1.1554272334006781</v>
      </c>
      <c r="E119" s="14">
        <f t="shared" si="93"/>
        <v>10.228566586296626</v>
      </c>
      <c r="F119" s="14" t="e">
        <f t="shared" si="93"/>
        <v>#DIV/0!</v>
      </c>
      <c r="G119" s="14">
        <f t="shared" si="93"/>
        <v>1.1062880024447124</v>
      </c>
    </row>
    <row r="120" spans="1:16" ht="15" x14ac:dyDescent="0.25">
      <c r="A120" s="10" t="s">
        <v>17</v>
      </c>
      <c r="B120" s="14">
        <f t="shared" ref="B120:G120" si="94">B100</f>
        <v>2.9198694963558998</v>
      </c>
      <c r="C120" s="14">
        <f t="shared" si="94"/>
        <v>0.63465206683709585</v>
      </c>
      <c r="D120" s="14">
        <f t="shared" si="94"/>
        <v>0.48061002746506004</v>
      </c>
      <c r="E120" s="14">
        <f t="shared" si="94"/>
        <v>0.24553510253047253</v>
      </c>
      <c r="F120" s="14">
        <f t="shared" si="94"/>
        <v>4.4953478770380944</v>
      </c>
      <c r="G120" s="14">
        <f t="shared" si="94"/>
        <v>0.6516850415281914</v>
      </c>
    </row>
    <row r="121" spans="1:16" ht="15" x14ac:dyDescent="0.25">
      <c r="A121" s="10" t="s">
        <v>18</v>
      </c>
      <c r="B121" s="14">
        <f t="shared" ref="B121:G121" si="95">J59</f>
        <v>2.3268794635997652</v>
      </c>
      <c r="C121" s="14">
        <f t="shared" si="95"/>
        <v>0.91250194544073793</v>
      </c>
      <c r="D121" s="14">
        <f t="shared" si="95"/>
        <v>0.18887701820167882</v>
      </c>
      <c r="E121" s="14">
        <f t="shared" si="95"/>
        <v>0.23040940108811236</v>
      </c>
      <c r="F121" s="14">
        <f t="shared" si="95"/>
        <v>3.5785285524164081</v>
      </c>
      <c r="G121" s="14">
        <f t="shared" si="95"/>
        <v>0.87887982396755571</v>
      </c>
    </row>
    <row r="122" spans="1:16" ht="15" x14ac:dyDescent="0.25">
      <c r="A122" s="10" t="s">
        <v>19</v>
      </c>
      <c r="B122" s="14">
        <f t="shared" ref="B122:G122" si="96">J100</f>
        <v>2.9198694963558998</v>
      </c>
      <c r="C122" s="14">
        <f t="shared" si="96"/>
        <v>0.63465206683709585</v>
      </c>
      <c r="D122" s="14">
        <f t="shared" si="96"/>
        <v>0.48061002746506004</v>
      </c>
      <c r="E122" s="14">
        <f t="shared" si="96"/>
        <v>0.24553510253047253</v>
      </c>
      <c r="F122" s="14">
        <f t="shared" si="96"/>
        <v>4.4953478770380944</v>
      </c>
      <c r="G122" s="14">
        <f t="shared" si="96"/>
        <v>0.6516850415281914</v>
      </c>
    </row>
    <row r="123" spans="1:16" ht="15" x14ac:dyDescent="0.25">
      <c r="A123" s="10" t="s">
        <v>25</v>
      </c>
      <c r="B123" s="14">
        <v>1.4</v>
      </c>
      <c r="C123" s="14">
        <v>0.92</v>
      </c>
      <c r="D123" s="14">
        <v>0.64</v>
      </c>
      <c r="E123" s="14">
        <v>8.67</v>
      </c>
      <c r="F123" s="14">
        <v>3.81</v>
      </c>
      <c r="G123" s="14">
        <v>2.48</v>
      </c>
    </row>
    <row r="126" spans="1:16" ht="15" x14ac:dyDescent="0.25">
      <c r="A126" s="12"/>
      <c r="B126" s="13" t="s">
        <v>24</v>
      </c>
      <c r="C126" s="13"/>
      <c r="D126" s="13"/>
      <c r="E126" s="13"/>
      <c r="F126" s="13"/>
      <c r="G126" s="13"/>
    </row>
    <row r="127" spans="1:16" ht="15" x14ac:dyDescent="0.25">
      <c r="A127" s="12"/>
      <c r="B127" s="13" t="str">
        <f t="shared" ref="B127:G127" si="97">B4</f>
        <v>Quantity</v>
      </c>
      <c r="C127" s="13" t="str">
        <f t="shared" si="97"/>
        <v>Schedule</v>
      </c>
      <c r="D127" s="13" t="str">
        <f t="shared" si="97"/>
        <v>Engineering</v>
      </c>
      <c r="E127" s="13" t="str">
        <f t="shared" si="97"/>
        <v>Estimating</v>
      </c>
      <c r="F127" s="13" t="str">
        <f t="shared" si="97"/>
        <v>Other</v>
      </c>
      <c r="G127" s="13" t="str">
        <f t="shared" si="97"/>
        <v>Support</v>
      </c>
    </row>
    <row r="128" spans="1:16" ht="15" x14ac:dyDescent="0.25">
      <c r="A128" s="13" t="s">
        <v>16</v>
      </c>
      <c r="B128" s="46">
        <f t="shared" ref="B128:G128" si="98">B73</f>
        <v>13328.361170008619</v>
      </c>
      <c r="C128" s="46">
        <f t="shared" si="98"/>
        <v>3921.3954988090945</v>
      </c>
      <c r="D128" s="46">
        <f t="shared" si="98"/>
        <v>6137.5263807111978</v>
      </c>
      <c r="E128" s="46">
        <f t="shared" si="98"/>
        <v>9520.808911449185</v>
      </c>
      <c r="F128" s="46">
        <f t="shared" si="98"/>
        <v>3064.864794747471</v>
      </c>
      <c r="G128" s="46">
        <f t="shared" si="98"/>
        <v>6307.653299080408</v>
      </c>
    </row>
    <row r="129" spans="1:9" ht="15" x14ac:dyDescent="0.25">
      <c r="A129" s="13" t="s">
        <v>17</v>
      </c>
      <c r="B129" s="46">
        <f>B114</f>
        <v>11557.060203186584</v>
      </c>
      <c r="C129" s="46">
        <f t="shared" ref="C129:G129" si="99">C114</f>
        <v>2493.4056284123253</v>
      </c>
      <c r="D129" s="46">
        <f t="shared" si="99"/>
        <v>4008.1860088052827</v>
      </c>
      <c r="E129" s="46">
        <f t="shared" si="99"/>
        <v>10074.130317219402</v>
      </c>
      <c r="F129" s="46">
        <f t="shared" si="99"/>
        <v>1883.9909518674331</v>
      </c>
      <c r="G129" s="46">
        <f t="shared" si="99"/>
        <v>4345.9330693334587</v>
      </c>
    </row>
    <row r="130" spans="1:9" ht="15" x14ac:dyDescent="0.25">
      <c r="A130" s="13" t="s">
        <v>18</v>
      </c>
      <c r="B130" s="46">
        <f t="shared" ref="B130:G130" si="100">J73</f>
        <v>10315.209370940738</v>
      </c>
      <c r="C130" s="46">
        <f t="shared" si="100"/>
        <v>3542.2801212134914</v>
      </c>
      <c r="D130" s="46">
        <f t="shared" si="100"/>
        <v>1151.7805838666752</v>
      </c>
      <c r="E130" s="46">
        <f t="shared" si="100"/>
        <v>9227.162680996511</v>
      </c>
      <c r="F130" s="46">
        <f t="shared" si="100"/>
        <v>1651.7220445068738</v>
      </c>
      <c r="G130" s="46">
        <f t="shared" si="100"/>
        <v>3141.4792367543523</v>
      </c>
    </row>
    <row r="131" spans="1:9" ht="15" x14ac:dyDescent="0.25">
      <c r="A131" s="13" t="s">
        <v>19</v>
      </c>
      <c r="B131" s="46">
        <f t="shared" ref="B131:G131" si="101">J114</f>
        <v>11557.060203186584</v>
      </c>
      <c r="C131" s="46">
        <f t="shared" si="101"/>
        <v>2493.4056284123253</v>
      </c>
      <c r="D131" s="46">
        <f t="shared" si="101"/>
        <v>4008.1860088052827</v>
      </c>
      <c r="E131" s="46">
        <f t="shared" si="101"/>
        <v>10074.130317219402</v>
      </c>
      <c r="F131" s="46">
        <f t="shared" si="101"/>
        <v>1883.9909518674331</v>
      </c>
      <c r="G131" s="46">
        <f t="shared" si="101"/>
        <v>4345.9330693334587</v>
      </c>
    </row>
    <row r="132" spans="1:9" ht="15" x14ac:dyDescent="0.25">
      <c r="A132" s="13" t="s">
        <v>25</v>
      </c>
      <c r="B132" s="46">
        <v>2003</v>
      </c>
      <c r="C132" s="46">
        <v>3834</v>
      </c>
      <c r="D132" s="46">
        <v>8363</v>
      </c>
      <c r="E132" s="46">
        <v>17110</v>
      </c>
      <c r="F132" s="46">
        <v>208</v>
      </c>
      <c r="G132" s="46">
        <v>4200</v>
      </c>
    </row>
    <row r="133" spans="1:9" ht="15" x14ac:dyDescent="0.25">
      <c r="A133" s="1"/>
    </row>
    <row r="135" spans="1:9" ht="15" thickBot="1" x14ac:dyDescent="0.25"/>
    <row r="136" spans="1:9" x14ac:dyDescent="0.2">
      <c r="A136" s="20"/>
      <c r="B136" s="61" t="s">
        <v>26</v>
      </c>
      <c r="C136" s="62"/>
      <c r="D136" s="62"/>
      <c r="E136" s="63"/>
      <c r="F136" s="61" t="s">
        <v>27</v>
      </c>
      <c r="G136" s="62"/>
      <c r="H136" s="62"/>
      <c r="I136" s="62"/>
    </row>
    <row r="137" spans="1:9" ht="15" thickBot="1" x14ac:dyDescent="0.25">
      <c r="A137" s="21" t="s">
        <v>28</v>
      </c>
      <c r="B137" s="22" t="s">
        <v>29</v>
      </c>
      <c r="C137" s="22" t="s">
        <v>30</v>
      </c>
      <c r="D137" s="22" t="s">
        <v>31</v>
      </c>
      <c r="E137" s="21" t="s">
        <v>32</v>
      </c>
      <c r="F137" s="22" t="s">
        <v>29</v>
      </c>
      <c r="G137" s="22" t="s">
        <v>30</v>
      </c>
      <c r="H137" s="22" t="s">
        <v>31</v>
      </c>
      <c r="I137" s="22" t="s">
        <v>32</v>
      </c>
    </row>
    <row r="138" spans="1:9" x14ac:dyDescent="0.2">
      <c r="A138" s="23">
        <v>18</v>
      </c>
      <c r="B138" s="16">
        <v>81.44</v>
      </c>
      <c r="C138" s="16">
        <v>87.71</v>
      </c>
      <c r="D138" s="16">
        <v>6.27</v>
      </c>
      <c r="E138" s="24">
        <v>7.0000000000000007E-2</v>
      </c>
      <c r="F138" s="16">
        <v>0.51</v>
      </c>
      <c r="G138" s="16">
        <v>0.65</v>
      </c>
      <c r="H138" s="16">
        <v>0.14000000000000001</v>
      </c>
      <c r="I138" s="15">
        <v>0.24</v>
      </c>
    </row>
    <row r="139" spans="1:9" x14ac:dyDescent="0.2">
      <c r="A139" s="23">
        <v>19</v>
      </c>
      <c r="B139" s="16">
        <v>76.349999999999994</v>
      </c>
      <c r="C139" s="16">
        <v>71.3</v>
      </c>
      <c r="D139" s="16">
        <v>5.05</v>
      </c>
      <c r="E139" s="24">
        <v>7.0000000000000007E-2</v>
      </c>
      <c r="F139" s="16">
        <v>0.34</v>
      </c>
      <c r="G139" s="16">
        <v>0.65</v>
      </c>
      <c r="H139" s="16">
        <v>0.31</v>
      </c>
      <c r="I139" s="15">
        <v>0.62</v>
      </c>
    </row>
    <row r="140" spans="1:9" x14ac:dyDescent="0.2">
      <c r="A140" s="23">
        <v>20</v>
      </c>
      <c r="B140" s="16">
        <v>64.47</v>
      </c>
      <c r="C140" s="16">
        <v>60.25</v>
      </c>
      <c r="D140" s="16">
        <v>4.2300000000000004</v>
      </c>
      <c r="E140" s="24">
        <v>7.0000000000000007E-2</v>
      </c>
      <c r="F140" s="16">
        <v>0.59</v>
      </c>
      <c r="G140" s="16">
        <v>0.66</v>
      </c>
      <c r="H140" s="16">
        <v>7.0000000000000007E-2</v>
      </c>
      <c r="I140" s="15">
        <v>0.11</v>
      </c>
    </row>
    <row r="141" spans="1:9" x14ac:dyDescent="0.2">
      <c r="A141" s="23">
        <v>21</v>
      </c>
      <c r="B141" s="16">
        <v>53.23</v>
      </c>
      <c r="C141" s="16">
        <v>60.66</v>
      </c>
      <c r="D141" s="16">
        <v>7.43</v>
      </c>
      <c r="E141" s="24">
        <v>0.13</v>
      </c>
      <c r="F141" s="16">
        <v>0.67</v>
      </c>
      <c r="G141" s="16">
        <v>0.65</v>
      </c>
      <c r="H141" s="16">
        <v>0.03</v>
      </c>
      <c r="I141" s="15">
        <v>0.04</v>
      </c>
    </row>
    <row r="142" spans="1:9" x14ac:dyDescent="0.2">
      <c r="A142" s="23">
        <v>22</v>
      </c>
      <c r="B142" s="16">
        <v>62.47</v>
      </c>
      <c r="C142" s="16">
        <v>65.3</v>
      </c>
      <c r="D142" s="16">
        <v>2.82</v>
      </c>
      <c r="E142" s="24">
        <v>0.04</v>
      </c>
      <c r="F142" s="16">
        <v>0.38</v>
      </c>
      <c r="G142" s="16">
        <v>0.61</v>
      </c>
      <c r="H142" s="16">
        <v>0.23</v>
      </c>
      <c r="I142" s="15">
        <v>0.47</v>
      </c>
    </row>
    <row r="143" spans="1:9" x14ac:dyDescent="0.2">
      <c r="A143" s="23">
        <v>23</v>
      </c>
      <c r="B143" s="16">
        <v>55.55</v>
      </c>
      <c r="C143" s="16">
        <v>74.489999999999995</v>
      </c>
      <c r="D143" s="16">
        <v>18.940000000000001</v>
      </c>
      <c r="E143" s="24">
        <v>0.28999999999999998</v>
      </c>
      <c r="F143" s="16">
        <v>0.45</v>
      </c>
      <c r="G143" s="16">
        <v>0.55000000000000004</v>
      </c>
      <c r="H143" s="16">
        <v>0.1</v>
      </c>
      <c r="I143" s="15">
        <v>0.21</v>
      </c>
    </row>
    <row r="144" spans="1:9" x14ac:dyDescent="0.2">
      <c r="A144" s="23">
        <v>24</v>
      </c>
      <c r="B144" s="16">
        <v>71.55</v>
      </c>
      <c r="C144" s="16">
        <v>88.6</v>
      </c>
      <c r="D144" s="16">
        <v>17.05</v>
      </c>
      <c r="E144" s="24">
        <v>0.21</v>
      </c>
      <c r="F144" s="16">
        <v>0.3</v>
      </c>
      <c r="G144" s="16">
        <v>0.49</v>
      </c>
      <c r="H144" s="16">
        <v>0.2</v>
      </c>
      <c r="I144" s="15">
        <v>0.5</v>
      </c>
    </row>
    <row r="145" spans="1:9" x14ac:dyDescent="0.2">
      <c r="A145" s="23">
        <v>25</v>
      </c>
      <c r="B145" s="16">
        <v>76.11</v>
      </c>
      <c r="C145" s="16">
        <v>97.51</v>
      </c>
      <c r="D145" s="16">
        <v>21.4</v>
      </c>
      <c r="E145" s="24">
        <v>0.25</v>
      </c>
      <c r="F145" s="16">
        <v>0.03</v>
      </c>
      <c r="G145" s="16">
        <v>0.48</v>
      </c>
      <c r="H145" s="16">
        <v>0.45</v>
      </c>
      <c r="I145" s="15">
        <v>1.77</v>
      </c>
    </row>
    <row r="146" spans="1:9" x14ac:dyDescent="0.2">
      <c r="A146" s="23">
        <v>26</v>
      </c>
      <c r="B146" s="16">
        <v>80.37</v>
      </c>
      <c r="C146" s="16">
        <v>80.680000000000007</v>
      </c>
      <c r="D146" s="16">
        <v>0.31</v>
      </c>
      <c r="E146" s="24">
        <v>0</v>
      </c>
      <c r="F146" s="16">
        <v>0.02</v>
      </c>
      <c r="G146" s="16">
        <v>0.55000000000000004</v>
      </c>
      <c r="H146" s="16">
        <v>0.53</v>
      </c>
      <c r="I146" s="15">
        <v>1.85</v>
      </c>
    </row>
    <row r="147" spans="1:9" x14ac:dyDescent="0.2">
      <c r="A147" s="23">
        <v>27</v>
      </c>
      <c r="B147" s="16">
        <v>54.18</v>
      </c>
      <c r="C147" s="16">
        <v>42.64</v>
      </c>
      <c r="D147" s="16">
        <v>11.54</v>
      </c>
      <c r="E147" s="24">
        <v>0.24</v>
      </c>
      <c r="F147" s="16">
        <v>0.49</v>
      </c>
      <c r="G147" s="16">
        <v>0.66</v>
      </c>
      <c r="H147" s="16">
        <v>0.17</v>
      </c>
      <c r="I147" s="15">
        <v>0.28999999999999998</v>
      </c>
    </row>
    <row r="148" spans="1:9" ht="15" thickBot="1" x14ac:dyDescent="0.25">
      <c r="A148" s="25">
        <v>28</v>
      </c>
      <c r="B148" s="18">
        <v>72.53</v>
      </c>
      <c r="C148" s="18">
        <v>27.33</v>
      </c>
      <c r="D148" s="18">
        <v>45.2</v>
      </c>
      <c r="E148" s="26">
        <v>0.91</v>
      </c>
      <c r="F148" s="18">
        <v>0.34</v>
      </c>
      <c r="G148" s="18">
        <v>0.77</v>
      </c>
      <c r="H148" s="18">
        <v>0.43</v>
      </c>
      <c r="I148" s="17">
        <v>0.78</v>
      </c>
    </row>
  </sheetData>
  <mergeCells count="2">
    <mergeCell ref="B136:E136"/>
    <mergeCell ref="F136:I1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E82F9-F8DF-4E44-8FBF-0CDD8A9DFE5F}">
  <dimension ref="A3:X148"/>
  <sheetViews>
    <sheetView zoomScale="55" zoomScaleNormal="55" workbookViewId="0">
      <selection activeCell="S133" sqref="S133"/>
    </sheetView>
  </sheetViews>
  <sheetFormatPr defaultRowHeight="14.25" x14ac:dyDescent="0.2"/>
  <cols>
    <col min="13" max="13" width="9" style="38"/>
  </cols>
  <sheetData>
    <row r="3" spans="1:11" ht="15" x14ac:dyDescent="0.25">
      <c r="B3" s="1" t="s">
        <v>11</v>
      </c>
    </row>
    <row r="4" spans="1:11" ht="15" x14ac:dyDescent="0.2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1" ht="15" x14ac:dyDescent="0.25">
      <c r="A5" s="6">
        <v>1</v>
      </c>
      <c r="B5" s="5">
        <v>4.1717952466117803</v>
      </c>
      <c r="C5" s="5">
        <v>3.0043553090531199</v>
      </c>
      <c r="D5" s="5">
        <v>0.37363693147593502</v>
      </c>
      <c r="E5" s="5">
        <v>4.9243307497906601</v>
      </c>
      <c r="F5" s="5">
        <v>0.13701569388854701</v>
      </c>
      <c r="G5" s="5">
        <v>0.42887489744816498</v>
      </c>
      <c r="H5" s="5">
        <v>3.8717859186374501</v>
      </c>
      <c r="I5" s="5">
        <v>2.2334583035367998E-2</v>
      </c>
      <c r="J5" s="5">
        <v>6.8659744782909496E-2</v>
      </c>
      <c r="K5" s="5">
        <v>0.109620599728674</v>
      </c>
    </row>
    <row r="6" spans="1:11" ht="15" x14ac:dyDescent="0.25">
      <c r="A6" s="6">
        <v>2</v>
      </c>
      <c r="B6" s="5">
        <v>3.9842011675094802</v>
      </c>
      <c r="C6" s="5">
        <v>3.0373080327508899</v>
      </c>
      <c r="D6" s="5">
        <v>0.40895811001960802</v>
      </c>
      <c r="E6" s="5">
        <v>4.8745619072770197</v>
      </c>
      <c r="F6" s="5">
        <v>0.109113561345427</v>
      </c>
      <c r="G6" s="5">
        <v>0.31579328634089199</v>
      </c>
      <c r="H6" s="5">
        <v>3.3820473073114399</v>
      </c>
      <c r="I6" s="5">
        <v>1.8534097643764898E-2</v>
      </c>
      <c r="J6" s="5">
        <v>0.108088206728316</v>
      </c>
      <c r="K6" s="5">
        <v>0.540639278551306</v>
      </c>
    </row>
    <row r="7" spans="1:11" ht="15" x14ac:dyDescent="0.25">
      <c r="A7" s="6">
        <v>3</v>
      </c>
      <c r="B7" s="5">
        <v>4.4983153895984103</v>
      </c>
      <c r="C7" s="5">
        <v>2.8834038614311601</v>
      </c>
      <c r="D7" s="5">
        <v>0.28635382424483502</v>
      </c>
      <c r="E7" s="5">
        <v>4.1032488975387098</v>
      </c>
      <c r="F7" s="5">
        <v>7.8779426725818599E-2</v>
      </c>
      <c r="G7" s="5">
        <v>0.30002025025456902</v>
      </c>
      <c r="H7" s="5">
        <v>4.6352124093572398</v>
      </c>
      <c r="I7" s="5">
        <v>1.9146872214253399E-2</v>
      </c>
      <c r="J7" s="5">
        <v>9.68200049912393E-2</v>
      </c>
      <c r="K7" s="5">
        <v>0.38125439900897101</v>
      </c>
    </row>
    <row r="8" spans="1:11" ht="15" x14ac:dyDescent="0.25">
      <c r="A8" s="6">
        <v>4</v>
      </c>
      <c r="B8" s="5">
        <v>4.2664384969131701</v>
      </c>
      <c r="C8" s="5">
        <v>2.0765781521922499</v>
      </c>
      <c r="D8" s="5">
        <v>0.36910121642725602</v>
      </c>
      <c r="E8" s="5">
        <v>4.9525349340235696</v>
      </c>
      <c r="F8" s="5">
        <v>0.13013907137373901</v>
      </c>
      <c r="G8" s="5">
        <v>0.28958650660624902</v>
      </c>
      <c r="H8" s="5">
        <v>3.4910558363948301</v>
      </c>
      <c r="I8" s="5">
        <v>1.63878003421804E-2</v>
      </c>
      <c r="J8" s="5">
        <v>0.122439210291121</v>
      </c>
      <c r="K8" s="5">
        <v>0.109620599728674</v>
      </c>
    </row>
    <row r="9" spans="1:11" ht="15" x14ac:dyDescent="0.25">
      <c r="A9" s="6">
        <v>5</v>
      </c>
      <c r="B9" s="5">
        <v>4.6960793800658802</v>
      </c>
      <c r="C9" s="5">
        <v>2.5580101244900799</v>
      </c>
      <c r="D9" s="5">
        <v>0.42804328218135901</v>
      </c>
      <c r="E9" s="5">
        <v>3.6765386389424899</v>
      </c>
      <c r="F9" s="5">
        <v>0.117468538291247</v>
      </c>
      <c r="G9" s="5">
        <v>0.40940811401400101</v>
      </c>
      <c r="H9" s="5">
        <v>2.7396209477261002</v>
      </c>
      <c r="I9" s="5">
        <v>2.1019912115618201E-2</v>
      </c>
      <c r="J9" s="5">
        <v>0.103619982944068</v>
      </c>
      <c r="K9" s="5">
        <v>0.109620599728674</v>
      </c>
    </row>
    <row r="10" spans="1:11" ht="15" x14ac:dyDescent="0.25">
      <c r="A10" s="6">
        <v>6</v>
      </c>
      <c r="B10" s="5">
        <v>4.2675814277933499</v>
      </c>
      <c r="C10" s="5">
        <v>3.1045316761801902</v>
      </c>
      <c r="D10" s="5">
        <v>0.3070186953247</v>
      </c>
      <c r="E10" s="5">
        <v>4.5099412077067296</v>
      </c>
      <c r="F10" s="5">
        <v>0.114868896877586</v>
      </c>
      <c r="G10" s="5">
        <v>0.335478053113271</v>
      </c>
      <c r="H10" s="5">
        <v>2.1883574875253902</v>
      </c>
      <c r="I10" s="5">
        <v>1.7340354719320501E-2</v>
      </c>
      <c r="J10" s="5">
        <v>7.9347779432969195E-2</v>
      </c>
      <c r="K10" s="5">
        <v>0.38125439900897101</v>
      </c>
    </row>
    <row r="11" spans="1:11" ht="15" x14ac:dyDescent="0.25">
      <c r="A11" s="6">
        <v>7</v>
      </c>
      <c r="B11" s="5">
        <v>3.7018747647633399</v>
      </c>
      <c r="C11" s="5">
        <v>4.1546431373713597</v>
      </c>
      <c r="D11" s="5">
        <v>0.31670796116688199</v>
      </c>
      <c r="E11" s="5">
        <v>3.9828849754004101</v>
      </c>
      <c r="F11" s="5">
        <v>0.13198896702377999</v>
      </c>
      <c r="G11" s="5">
        <v>0.26555651769717398</v>
      </c>
      <c r="H11" s="5">
        <v>2.4734390850630499</v>
      </c>
      <c r="I11" s="5">
        <v>2.27733478731269E-2</v>
      </c>
      <c r="J11" s="5">
        <v>9.6389769394010893E-2</v>
      </c>
      <c r="K11" s="5">
        <v>0.38125439900897101</v>
      </c>
    </row>
    <row r="12" spans="1:11" ht="15" x14ac:dyDescent="0.25">
      <c r="A12" s="6">
        <v>8</v>
      </c>
      <c r="B12" s="5">
        <v>4.3738822518918301</v>
      </c>
      <c r="C12" s="5">
        <v>5.11852438243017</v>
      </c>
      <c r="D12" s="5">
        <v>0.44098788548534501</v>
      </c>
      <c r="E12" s="5">
        <v>3.19206497237735</v>
      </c>
      <c r="F12" s="5">
        <v>5.92381906795892E-2</v>
      </c>
      <c r="G12" s="5">
        <v>0.29274848486817401</v>
      </c>
      <c r="H12" s="5">
        <v>1.9504881613595899</v>
      </c>
      <c r="I12" s="5">
        <v>2.42656790336961E-2</v>
      </c>
      <c r="J12" s="5">
        <v>9.10776732951602E-2</v>
      </c>
      <c r="K12" s="5">
        <v>0.540639278551306</v>
      </c>
    </row>
    <row r="13" spans="1:11" ht="15" x14ac:dyDescent="0.25">
      <c r="A13" s="6">
        <v>9</v>
      </c>
      <c r="B13" s="5">
        <v>4.2224913597760203</v>
      </c>
      <c r="C13" s="5">
        <v>3.0277257043379802</v>
      </c>
      <c r="D13" s="5">
        <v>0.44828583539306099</v>
      </c>
      <c r="E13" s="5">
        <v>2.9564663336184398</v>
      </c>
      <c r="F13" s="5">
        <v>0.11831355604407</v>
      </c>
      <c r="G13" s="5">
        <v>0.33546644935085501</v>
      </c>
      <c r="H13" s="5">
        <v>3.06883989725155</v>
      </c>
      <c r="I13" s="5">
        <v>2.0629928398430201E-2</v>
      </c>
      <c r="J13" s="5">
        <v>0.12699106553859901</v>
      </c>
      <c r="K13" s="5">
        <v>0.540639278551306</v>
      </c>
    </row>
    <row r="14" spans="1:11" ht="15" x14ac:dyDescent="0.25">
      <c r="A14" s="6">
        <v>10</v>
      </c>
      <c r="B14" s="5">
        <v>4.7105122008158302</v>
      </c>
      <c r="C14" s="5">
        <v>3.1149675101848899</v>
      </c>
      <c r="D14" s="5">
        <v>0.51283602517754501</v>
      </c>
      <c r="E14" s="5">
        <v>2.11728385179959</v>
      </c>
      <c r="F14" s="5">
        <v>0.110651776126239</v>
      </c>
      <c r="G14" s="5">
        <v>0.243234800999028</v>
      </c>
      <c r="H14" s="5">
        <v>3.6607494350494001</v>
      </c>
      <c r="I14" s="5">
        <v>2.4815464584321299E-2</v>
      </c>
      <c r="J14" s="5">
        <v>0.101956393335881</v>
      </c>
      <c r="K14" s="5">
        <v>0.109620599728674</v>
      </c>
    </row>
    <row r="15" spans="1:11" ht="15" x14ac:dyDescent="0.25">
      <c r="A15" s="27">
        <v>11</v>
      </c>
      <c r="B15" s="28">
        <v>4.3452415203141799</v>
      </c>
      <c r="C15" s="28">
        <v>5.5724838652452302</v>
      </c>
      <c r="D15" s="28">
        <v>0.59057868553865001</v>
      </c>
      <c r="E15" s="28">
        <v>4.5459089166843603</v>
      </c>
      <c r="F15" s="28">
        <v>8.9955820387586094E-2</v>
      </c>
      <c r="G15" s="28">
        <v>0.29440655253069897</v>
      </c>
      <c r="H15" s="28">
        <v>3.0854981481998398</v>
      </c>
      <c r="I15" s="28">
        <v>2.0648804080831501E-2</v>
      </c>
      <c r="J15" s="28">
        <v>0.118250247767525</v>
      </c>
      <c r="K15" s="28">
        <v>0.109620599728674</v>
      </c>
    </row>
    <row r="16" spans="1:11" ht="15" x14ac:dyDescent="0.25">
      <c r="A16" s="27">
        <v>12</v>
      </c>
      <c r="B16" s="28">
        <v>3.8503045043988302</v>
      </c>
      <c r="C16" s="28">
        <v>4.2988318939165797</v>
      </c>
      <c r="D16" s="28">
        <v>0.51856220783234797</v>
      </c>
      <c r="E16" s="28">
        <v>4.4556279528869904</v>
      </c>
      <c r="F16" s="28">
        <v>0.153014899908201</v>
      </c>
      <c r="G16" s="28">
        <v>0.34014910478876897</v>
      </c>
      <c r="H16" s="28">
        <v>3.1935064106854298</v>
      </c>
      <c r="I16" s="28">
        <v>1.56231747134093E-2</v>
      </c>
      <c r="J16" s="28">
        <v>0.109754366645825</v>
      </c>
      <c r="K16" s="28">
        <v>0.38125439900897101</v>
      </c>
    </row>
    <row r="17" spans="1:23" ht="15" x14ac:dyDescent="0.25">
      <c r="A17" s="27">
        <v>13</v>
      </c>
      <c r="B17" s="28">
        <v>4.0168415305609102</v>
      </c>
      <c r="C17" s="28">
        <v>4.2941221352490402</v>
      </c>
      <c r="D17" s="28">
        <v>0.34016311520560799</v>
      </c>
      <c r="E17" s="28">
        <v>4.4290935525195003</v>
      </c>
      <c r="F17" s="28">
        <v>0.107039210722239</v>
      </c>
      <c r="G17" s="28">
        <v>0.272743600556204</v>
      </c>
      <c r="H17" s="28">
        <v>3.6651114184929798</v>
      </c>
      <c r="I17" s="28">
        <v>1.7625101640316401E-2</v>
      </c>
      <c r="J17" s="28">
        <v>7.2440880778998601E-2</v>
      </c>
      <c r="K17" s="28">
        <v>0.109620599728674</v>
      </c>
    </row>
    <row r="18" spans="1:23" ht="15" x14ac:dyDescent="0.25">
      <c r="A18" s="27">
        <v>14</v>
      </c>
      <c r="B18" s="28">
        <v>3.5549074667306799</v>
      </c>
      <c r="C18" s="28">
        <v>4.8057956253806298</v>
      </c>
      <c r="D18" s="28">
        <v>0.404119662618249</v>
      </c>
      <c r="E18" s="28">
        <v>4.80652105966145</v>
      </c>
      <c r="F18" s="28">
        <v>7.3185997737299002E-2</v>
      </c>
      <c r="G18" s="28">
        <v>0.25581043105165202</v>
      </c>
      <c r="H18" s="28">
        <v>2.3496005802086999</v>
      </c>
      <c r="I18" s="28">
        <v>2.8325740758883E-2</v>
      </c>
      <c r="J18" s="28">
        <v>8.4285123080014401E-2</v>
      </c>
      <c r="K18" s="28">
        <v>0.540639278551306</v>
      </c>
    </row>
    <row r="19" spans="1:23" ht="15" x14ac:dyDescent="0.25">
      <c r="A19" s="27">
        <v>15</v>
      </c>
      <c r="B19" s="28">
        <v>5.5445540033692504</v>
      </c>
      <c r="C19" s="28">
        <v>4.7207192429271601</v>
      </c>
      <c r="D19" s="28">
        <v>0.44361815593788101</v>
      </c>
      <c r="E19" s="28">
        <v>4.42800069461547</v>
      </c>
      <c r="F19" s="28">
        <v>8.6599021625766395E-2</v>
      </c>
      <c r="G19" s="28">
        <v>0.24472800050696</v>
      </c>
      <c r="H19" s="28">
        <v>3.1035754645248099</v>
      </c>
      <c r="I19" s="28">
        <v>1.6359209088859902E-2</v>
      </c>
      <c r="J19" s="28">
        <v>8.6752573521017604E-2</v>
      </c>
      <c r="K19" s="28">
        <v>0.109620599728674</v>
      </c>
    </row>
    <row r="20" spans="1:23" ht="15" x14ac:dyDescent="0.25">
      <c r="A20" s="27">
        <v>16</v>
      </c>
      <c r="B20" s="28">
        <v>3.9950479971580202</v>
      </c>
      <c r="C20" s="28">
        <v>3.5403982352184702</v>
      </c>
      <c r="D20" s="28">
        <v>0.53329077217671905</v>
      </c>
      <c r="E20" s="28">
        <v>4.8732177783424904</v>
      </c>
      <c r="F20" s="28">
        <v>0.104954220209948</v>
      </c>
      <c r="G20" s="28">
        <v>0.312097463277833</v>
      </c>
      <c r="H20" s="28">
        <v>3.34909497052965</v>
      </c>
      <c r="I20" s="28">
        <v>1.4551576277005899E-2</v>
      </c>
      <c r="J20" s="28">
        <v>5.60173980767565E-2</v>
      </c>
      <c r="K20" s="28">
        <v>0.109620599728674</v>
      </c>
    </row>
    <row r="22" spans="1:23" ht="15" x14ac:dyDescent="0.25">
      <c r="A22" s="7"/>
      <c r="B22" s="58" t="s">
        <v>10</v>
      </c>
      <c r="C22" s="59"/>
      <c r="D22" s="7"/>
      <c r="E22" s="7"/>
      <c r="F22" s="7"/>
      <c r="G22" s="7"/>
      <c r="H22" s="7"/>
      <c r="I22" s="7"/>
      <c r="J22" s="7"/>
      <c r="K22" s="7"/>
      <c r="M22" s="39"/>
      <c r="N22" s="58" t="s">
        <v>14</v>
      </c>
      <c r="O22" s="59"/>
      <c r="P22" s="59"/>
      <c r="Q22" s="7"/>
      <c r="R22" s="7"/>
      <c r="S22" s="7"/>
      <c r="T22" s="7"/>
      <c r="U22" s="7"/>
      <c r="V22" s="7"/>
      <c r="W22" s="7"/>
    </row>
    <row r="23" spans="1:23" ht="15" x14ac:dyDescent="0.25">
      <c r="A23" s="8">
        <f>A15</f>
        <v>11</v>
      </c>
      <c r="B23" s="19">
        <f>_xlfn.FORECAST.LINEAR($A15,B$5:B$14,$A$5:$A$14)</f>
        <v>4.4150548051221525</v>
      </c>
      <c r="C23" s="19">
        <f t="shared" ref="B23:K28" si="0">_xlfn.FORECAST.LINEAR($A15,C$5:C$14,$A$5:$A$14)</f>
        <v>3.8374965431594772</v>
      </c>
      <c r="D23" s="19">
        <f t="shared" si="0"/>
        <v>0.4566280391727669</v>
      </c>
      <c r="E23" s="19">
        <f t="shared" si="0"/>
        <v>2.4182670458327724</v>
      </c>
      <c r="F23" s="19">
        <f t="shared" si="0"/>
        <v>0.10183672011543909</v>
      </c>
      <c r="G23" s="19">
        <f t="shared" si="0"/>
        <v>0.26443581668482374</v>
      </c>
      <c r="H23" s="19">
        <f t="shared" si="0"/>
        <v>2.4421758093377379</v>
      </c>
      <c r="I23" s="19">
        <f t="shared" si="0"/>
        <v>2.3327132946574392E-2</v>
      </c>
      <c r="J23" s="19">
        <f t="shared" si="0"/>
        <v>0.10956757187229077</v>
      </c>
      <c r="K23" s="19">
        <f t="shared" si="0"/>
        <v>0.38319832965398148</v>
      </c>
      <c r="L23" s="2"/>
      <c r="M23" s="40">
        <f>A23</f>
        <v>11</v>
      </c>
      <c r="N23" s="19">
        <f>_xlfn.FORECAST.ETS($A15,B$5:B$14,$A$5:$A$14,1,1)</f>
        <v>4.401482526892301</v>
      </c>
      <c r="O23" s="19">
        <f t="shared" ref="O23:W28" si="1">_xlfn.FORECAST.ETS($A15,C$5:C$14,$A$5:$A$14,1,1)</f>
        <v>4.1259347547056615</v>
      </c>
      <c r="P23" s="19">
        <f t="shared" si="1"/>
        <v>0.46750663904728512</v>
      </c>
      <c r="Q23" s="19">
        <f t="shared" si="1"/>
        <v>2.3359332306013103</v>
      </c>
      <c r="R23" s="19">
        <f t="shared" si="1"/>
        <v>0.10637881033571632</v>
      </c>
      <c r="S23" s="19">
        <f t="shared" si="1"/>
        <v>0.26671599291369213</v>
      </c>
      <c r="T23" s="19">
        <f t="shared" si="1"/>
        <v>2.5806728350174568</v>
      </c>
      <c r="U23" s="19">
        <f t="shared" si="1"/>
        <v>2.4106672186518383E-2</v>
      </c>
      <c r="V23" s="19">
        <f t="shared" si="1"/>
        <v>0.10964586118692454</v>
      </c>
      <c r="W23" s="19">
        <f t="shared" si="1"/>
        <v>0.34448603830335467</v>
      </c>
    </row>
    <row r="24" spans="1:23" ht="15" x14ac:dyDescent="0.25">
      <c r="A24" s="8">
        <f t="shared" ref="A24:A28" si="2">A16</f>
        <v>12</v>
      </c>
      <c r="B24" s="19">
        <f>_xlfn.FORECAST.LINEAR($A16,B$5:B$14,$A$5:$A$14)</f>
        <v>4.4379161935854698</v>
      </c>
      <c r="C24" s="19">
        <f t="shared" si="0"/>
        <v>3.9519495893626169</v>
      </c>
      <c r="D24" s="19">
        <f t="shared" si="0"/>
        <v>0.46888895962424221</v>
      </c>
      <c r="E24" s="19">
        <f t="shared" si="0"/>
        <v>2.1435909365573682</v>
      </c>
      <c r="F24" s="19">
        <f t="shared" si="0"/>
        <v>0.10021471143868178</v>
      </c>
      <c r="G24" s="19">
        <f t="shared" si="0"/>
        <v>0.25403928588765756</v>
      </c>
      <c r="H24" s="19">
        <f t="shared" si="0"/>
        <v>2.3141787476595805</v>
      </c>
      <c r="I24" s="19">
        <f t="shared" si="0"/>
        <v>2.3800283664859194E-2</v>
      </c>
      <c r="J24" s="19">
        <f t="shared" si="0"/>
        <v>0.11139095165390228</v>
      </c>
      <c r="K24" s="19">
        <f t="shared" si="0"/>
        <v>0.39461323628933215</v>
      </c>
      <c r="L24" s="2"/>
      <c r="M24" s="40">
        <f t="shared" ref="M24:M28" si="3">A24</f>
        <v>12</v>
      </c>
      <c r="N24" s="19">
        <f t="shared" ref="N24:N28" si="4">_xlfn.FORECAST.ETS($A16,B$5:B$14,$A$5:$A$14,1,1)</f>
        <v>4.4244855984470437</v>
      </c>
      <c r="O24" s="19">
        <f t="shared" si="1"/>
        <v>4.2373531163819349</v>
      </c>
      <c r="P24" s="19">
        <f t="shared" si="1"/>
        <v>0.47955229664343452</v>
      </c>
      <c r="Q24" s="19">
        <f t="shared" si="1"/>
        <v>2.0627358216014948</v>
      </c>
      <c r="R24" s="19">
        <f t="shared" si="1"/>
        <v>0.10464819389955628</v>
      </c>
      <c r="S24" s="19">
        <f t="shared" si="1"/>
        <v>0.25609355084046115</v>
      </c>
      <c r="T24" s="19">
        <f t="shared" si="1"/>
        <v>2.4512036269994093</v>
      </c>
      <c r="U24" s="19">
        <f t="shared" si="1"/>
        <v>2.4574040972557221E-2</v>
      </c>
      <c r="V24" s="19">
        <f t="shared" si="1"/>
        <v>0.11151393472006545</v>
      </c>
      <c r="W24" s="19">
        <f t="shared" si="1"/>
        <v>0.35680988696417609</v>
      </c>
    </row>
    <row r="25" spans="1:23" ht="15" x14ac:dyDescent="0.25">
      <c r="A25" s="8">
        <f t="shared" si="2"/>
        <v>13</v>
      </c>
      <c r="B25" s="19">
        <f>_xlfn.FORECAST.LINEAR($A17,B$5:B$14,$A$5:$A$14)</f>
        <v>4.4607775820487872</v>
      </c>
      <c r="C25" s="19">
        <f t="shared" si="0"/>
        <v>4.0664026355657565</v>
      </c>
      <c r="D25" s="19">
        <f t="shared" si="0"/>
        <v>0.48114988007571757</v>
      </c>
      <c r="E25" s="19">
        <f t="shared" si="0"/>
        <v>1.8689148272819636</v>
      </c>
      <c r="F25" s="19">
        <f t="shared" si="0"/>
        <v>9.8592702761924472E-2</v>
      </c>
      <c r="G25" s="19">
        <f t="shared" si="0"/>
        <v>0.24364275509049133</v>
      </c>
      <c r="H25" s="19">
        <f t="shared" si="0"/>
        <v>2.1861816859814232</v>
      </c>
      <c r="I25" s="19">
        <f t="shared" si="0"/>
        <v>2.4273434383143992E-2</v>
      </c>
      <c r="J25" s="19">
        <f t="shared" si="0"/>
        <v>0.11321433143551379</v>
      </c>
      <c r="K25" s="19">
        <f t="shared" si="0"/>
        <v>0.40602814292468281</v>
      </c>
      <c r="L25" s="2"/>
      <c r="M25" s="40">
        <f t="shared" si="3"/>
        <v>13</v>
      </c>
      <c r="N25" s="19">
        <f t="shared" si="4"/>
        <v>4.4474886700017873</v>
      </c>
      <c r="O25" s="19">
        <f t="shared" si="1"/>
        <v>4.3487714780582083</v>
      </c>
      <c r="P25" s="19">
        <f t="shared" si="1"/>
        <v>0.49159795423958397</v>
      </c>
      <c r="Q25" s="19">
        <f t="shared" si="1"/>
        <v>1.7895384126016789</v>
      </c>
      <c r="R25" s="19">
        <f t="shared" si="1"/>
        <v>0.10291757746339625</v>
      </c>
      <c r="S25" s="19">
        <f t="shared" si="1"/>
        <v>0.24547110876723024</v>
      </c>
      <c r="T25" s="19">
        <f t="shared" si="1"/>
        <v>2.3217344189813618</v>
      </c>
      <c r="U25" s="19">
        <f t="shared" si="1"/>
        <v>2.5041409758596058E-2</v>
      </c>
      <c r="V25" s="19">
        <f t="shared" si="1"/>
        <v>0.11338200825320634</v>
      </c>
      <c r="W25" s="19">
        <f t="shared" si="1"/>
        <v>0.36913373562499752</v>
      </c>
    </row>
    <row r="26" spans="1:23" ht="15" x14ac:dyDescent="0.25">
      <c r="A26" s="8">
        <f t="shared" si="2"/>
        <v>14</v>
      </c>
      <c r="B26" s="19">
        <f>_xlfn.FORECAST.LINEAR($A18,B$5:B$14,$A$5:$A$14)</f>
        <v>4.4836389705121036</v>
      </c>
      <c r="C26" s="19">
        <f t="shared" si="0"/>
        <v>4.1808556817688967</v>
      </c>
      <c r="D26" s="19">
        <f t="shared" si="0"/>
        <v>0.49341080052719288</v>
      </c>
      <c r="E26" s="19">
        <f t="shared" si="0"/>
        <v>1.5942387180065594</v>
      </c>
      <c r="F26" s="19">
        <f t="shared" si="0"/>
        <v>9.6970694085167161E-2</v>
      </c>
      <c r="G26" s="19">
        <f t="shared" si="0"/>
        <v>0.23324622429332514</v>
      </c>
      <c r="H26" s="19">
        <f t="shared" si="0"/>
        <v>2.0581846243032658</v>
      </c>
      <c r="I26" s="19">
        <f t="shared" si="0"/>
        <v>2.4746585101428794E-2</v>
      </c>
      <c r="J26" s="19">
        <f t="shared" si="0"/>
        <v>0.1150377112171253</v>
      </c>
      <c r="K26" s="19">
        <f t="shared" si="0"/>
        <v>0.41744304956003353</v>
      </c>
      <c r="L26" s="2"/>
      <c r="M26" s="40">
        <f t="shared" si="3"/>
        <v>14</v>
      </c>
      <c r="N26" s="19">
        <f t="shared" si="4"/>
        <v>4.47049174155653</v>
      </c>
      <c r="O26" s="19">
        <f t="shared" si="1"/>
        <v>4.4601898397344817</v>
      </c>
      <c r="P26" s="19">
        <f t="shared" si="1"/>
        <v>0.50364361183573336</v>
      </c>
      <c r="Q26" s="19">
        <f t="shared" si="1"/>
        <v>1.5163410036018636</v>
      </c>
      <c r="R26" s="19">
        <f t="shared" si="1"/>
        <v>0.10118696102723621</v>
      </c>
      <c r="S26" s="19">
        <f t="shared" si="1"/>
        <v>0.2348486666939992</v>
      </c>
      <c r="T26" s="19">
        <f t="shared" si="1"/>
        <v>2.1922652109633138</v>
      </c>
      <c r="U26" s="19">
        <f t="shared" si="1"/>
        <v>2.5508778544634896E-2</v>
      </c>
      <c r="V26" s="19">
        <f t="shared" si="1"/>
        <v>0.11525008178634723</v>
      </c>
      <c r="W26" s="19">
        <f t="shared" si="1"/>
        <v>0.38145758428581894</v>
      </c>
    </row>
    <row r="27" spans="1:23" ht="15" x14ac:dyDescent="0.25">
      <c r="A27" s="8">
        <f t="shared" si="2"/>
        <v>15</v>
      </c>
      <c r="B27" s="19">
        <f t="shared" si="0"/>
        <v>4.5065003589754209</v>
      </c>
      <c r="C27" s="19">
        <f t="shared" si="0"/>
        <v>4.2953087279720359</v>
      </c>
      <c r="D27" s="19">
        <f t="shared" si="0"/>
        <v>0.50567172097866819</v>
      </c>
      <c r="E27" s="19">
        <f t="shared" si="0"/>
        <v>1.3195626087311547</v>
      </c>
      <c r="F27" s="19">
        <f t="shared" si="0"/>
        <v>9.534868540840985E-2</v>
      </c>
      <c r="G27" s="19">
        <f t="shared" si="0"/>
        <v>0.22284969349615893</v>
      </c>
      <c r="H27" s="19">
        <f t="shared" si="0"/>
        <v>1.9301875626251084</v>
      </c>
      <c r="I27" s="19">
        <f t="shared" si="0"/>
        <v>2.5219735819713596E-2</v>
      </c>
      <c r="J27" s="19">
        <f t="shared" si="0"/>
        <v>0.11686109099873683</v>
      </c>
      <c r="K27" s="19">
        <f t="shared" si="0"/>
        <v>0.42885795619538419</v>
      </c>
      <c r="L27" s="2"/>
      <c r="M27" s="40">
        <f t="shared" si="3"/>
        <v>15</v>
      </c>
      <c r="N27" s="19">
        <f t="shared" si="4"/>
        <v>4.4934948131112735</v>
      </c>
      <c r="O27" s="19">
        <f t="shared" si="1"/>
        <v>4.5716082014107551</v>
      </c>
      <c r="P27" s="19">
        <f t="shared" si="1"/>
        <v>0.51568926943188287</v>
      </c>
      <c r="Q27" s="19">
        <f t="shared" si="1"/>
        <v>1.2431435946020475</v>
      </c>
      <c r="R27" s="19">
        <f t="shared" si="1"/>
        <v>9.9456344591076176E-2</v>
      </c>
      <c r="S27" s="19">
        <f t="shared" si="1"/>
        <v>0.22422622462076827</v>
      </c>
      <c r="T27" s="19">
        <f t="shared" si="1"/>
        <v>2.0627960029452659</v>
      </c>
      <c r="U27" s="19">
        <f t="shared" si="1"/>
        <v>2.5976147330673733E-2</v>
      </c>
      <c r="V27" s="19">
        <f t="shared" si="1"/>
        <v>0.11711815531948812</v>
      </c>
      <c r="W27" s="19">
        <f t="shared" si="1"/>
        <v>0.39378143294664036</v>
      </c>
    </row>
    <row r="28" spans="1:23" ht="15" x14ac:dyDescent="0.25">
      <c r="A28" s="8">
        <f t="shared" si="2"/>
        <v>16</v>
      </c>
      <c r="B28" s="19">
        <f t="shared" si="0"/>
        <v>4.5293617474387382</v>
      </c>
      <c r="C28" s="19">
        <f t="shared" si="0"/>
        <v>4.4097617741751751</v>
      </c>
      <c r="D28" s="19">
        <f t="shared" si="0"/>
        <v>0.5179326414301435</v>
      </c>
      <c r="E28" s="19">
        <f t="shared" si="0"/>
        <v>1.0448864994557505</v>
      </c>
      <c r="F28" s="19">
        <f t="shared" si="0"/>
        <v>9.3726676731652539E-2</v>
      </c>
      <c r="G28" s="19">
        <f t="shared" si="0"/>
        <v>0.21245316269899275</v>
      </c>
      <c r="H28" s="19">
        <f t="shared" si="0"/>
        <v>1.802190500946951</v>
      </c>
      <c r="I28" s="19">
        <f t="shared" si="0"/>
        <v>2.5692886537998397E-2</v>
      </c>
      <c r="J28" s="19">
        <f t="shared" si="0"/>
        <v>0.11868447078034834</v>
      </c>
      <c r="K28" s="19">
        <f t="shared" si="0"/>
        <v>0.44027286283073486</v>
      </c>
      <c r="L28" s="2"/>
      <c r="M28" s="40">
        <f t="shared" si="3"/>
        <v>16</v>
      </c>
      <c r="N28" s="19">
        <f t="shared" si="4"/>
        <v>4.5164978846660171</v>
      </c>
      <c r="O28" s="19">
        <f t="shared" si="1"/>
        <v>4.6830265630870285</v>
      </c>
      <c r="P28" s="19">
        <f t="shared" si="1"/>
        <v>0.52773492702803226</v>
      </c>
      <c r="Q28" s="19">
        <f t="shared" si="1"/>
        <v>0.96994618560223211</v>
      </c>
      <c r="R28" s="19">
        <f t="shared" si="1"/>
        <v>9.7725728154916133E-2</v>
      </c>
      <c r="S28" s="19">
        <f t="shared" si="1"/>
        <v>0.21360378254753726</v>
      </c>
      <c r="T28" s="19">
        <f t="shared" si="1"/>
        <v>1.9333267949272182</v>
      </c>
      <c r="U28" s="19">
        <f t="shared" si="1"/>
        <v>2.644351611671257E-2</v>
      </c>
      <c r="V28" s="19">
        <f t="shared" si="1"/>
        <v>0.11898622885262902</v>
      </c>
      <c r="W28" s="19">
        <f t="shared" si="1"/>
        <v>0.40610528160746173</v>
      </c>
    </row>
    <row r="29" spans="1:23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" x14ac:dyDescent="0.25">
      <c r="A30" s="9"/>
      <c r="B30" s="36" t="s">
        <v>21</v>
      </c>
      <c r="C30" s="29"/>
      <c r="D30" s="29"/>
      <c r="E30" s="29"/>
      <c r="F30" s="29"/>
      <c r="G30" s="29"/>
      <c r="H30" s="29"/>
      <c r="I30" s="29"/>
      <c r="J30" s="29"/>
      <c r="K30" s="29"/>
      <c r="L30" s="2"/>
      <c r="M30" s="41"/>
      <c r="N30" s="36" t="str">
        <f>B30</f>
        <v>Errors MAPE</v>
      </c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5" x14ac:dyDescent="0.25">
      <c r="A31" s="10">
        <f t="shared" ref="A31:A36" si="5">A23</f>
        <v>11</v>
      </c>
      <c r="B31" s="29">
        <f t="shared" ref="B31:K36" si="6">ABS((B15-B23)/B15)</f>
        <v>1.6066606305217498E-2</v>
      </c>
      <c r="C31" s="29">
        <f t="shared" si="6"/>
        <v>0.31134900773901136</v>
      </c>
      <c r="D31" s="29">
        <f t="shared" si="6"/>
        <v>0.2268125309055313</v>
      </c>
      <c r="E31" s="29">
        <f t="shared" si="6"/>
        <v>0.46803442608423873</v>
      </c>
      <c r="F31" s="29">
        <f t="shared" si="6"/>
        <v>0.13207483047414423</v>
      </c>
      <c r="G31" s="29">
        <f t="shared" si="6"/>
        <v>0.10180050541758937</v>
      </c>
      <c r="H31" s="29">
        <f t="shared" si="6"/>
        <v>0.20849869549830485</v>
      </c>
      <c r="I31" s="29">
        <f t="shared" si="6"/>
        <v>0.12970866764284966</v>
      </c>
      <c r="J31" s="29">
        <f t="shared" si="6"/>
        <v>7.3426280782971462E-2</v>
      </c>
      <c r="K31" s="29">
        <f t="shared" si="6"/>
        <v>2.4956780988468394</v>
      </c>
      <c r="L31" s="2"/>
      <c r="M31" s="42">
        <f t="shared" ref="M31:M36" si="7">A23</f>
        <v>11</v>
      </c>
      <c r="N31" s="29">
        <f>ABS((B15-N23)/B15)</f>
        <v>1.2943125558197896E-2</v>
      </c>
      <c r="O31" s="29">
        <f t="shared" ref="O31:W36" si="8">ABS((C15-O23)/C15)</f>
        <v>0.25958785086153136</v>
      </c>
      <c r="P31" s="29">
        <f t="shared" si="8"/>
        <v>0.208392293025466</v>
      </c>
      <c r="Q31" s="29">
        <f t="shared" si="8"/>
        <v>0.48614605496648072</v>
      </c>
      <c r="R31" s="29">
        <f t="shared" si="8"/>
        <v>0.18256728555606169</v>
      </c>
      <c r="S31" s="29">
        <f t="shared" si="8"/>
        <v>9.4055513978818214E-2</v>
      </c>
      <c r="T31" s="29">
        <f t="shared" si="8"/>
        <v>0.16361225608801977</v>
      </c>
      <c r="U31" s="29">
        <f t="shared" si="8"/>
        <v>0.16746093827762437</v>
      </c>
      <c r="V31" s="29">
        <f t="shared" si="8"/>
        <v>7.2764216084488242E-2</v>
      </c>
      <c r="W31" s="29">
        <f t="shared" si="8"/>
        <v>2.1425301371822889</v>
      </c>
    </row>
    <row r="32" spans="1:23" ht="15" x14ac:dyDescent="0.25">
      <c r="A32" s="10">
        <f t="shared" si="5"/>
        <v>12</v>
      </c>
      <c r="B32" s="29">
        <f t="shared" si="6"/>
        <v>0.15261434219431608</v>
      </c>
      <c r="C32" s="29">
        <f t="shared" si="6"/>
        <v>8.0692223635180416E-2</v>
      </c>
      <c r="D32" s="29">
        <f t="shared" si="6"/>
        <v>9.5790336159948627E-2</v>
      </c>
      <c r="E32" s="29">
        <f t="shared" si="6"/>
        <v>0.51890261951327321</v>
      </c>
      <c r="F32" s="29">
        <f t="shared" si="6"/>
        <v>0.34506566681542711</v>
      </c>
      <c r="G32" s="29">
        <f t="shared" si="6"/>
        <v>0.25315315456903881</v>
      </c>
      <c r="H32" s="29">
        <f t="shared" si="6"/>
        <v>0.27534864501402928</v>
      </c>
      <c r="I32" s="29">
        <f t="shared" si="6"/>
        <v>0.52339611515907314</v>
      </c>
      <c r="J32" s="29">
        <f t="shared" si="6"/>
        <v>1.4911343011604357E-2</v>
      </c>
      <c r="K32" s="29">
        <f t="shared" si="6"/>
        <v>3.5039168898997539E-2</v>
      </c>
      <c r="L32" s="2"/>
      <c r="M32" s="42">
        <f t="shared" si="7"/>
        <v>12</v>
      </c>
      <c r="N32" s="29">
        <f t="shared" ref="N32:N36" si="9">ABS((B16-N24)/B16)</f>
        <v>0.14912615181272881</v>
      </c>
      <c r="O32" s="29">
        <f t="shared" si="8"/>
        <v>1.4301275102579721E-2</v>
      </c>
      <c r="P32" s="29">
        <f t="shared" si="8"/>
        <v>7.5227061671114717E-2</v>
      </c>
      <c r="Q32" s="29">
        <f t="shared" si="8"/>
        <v>0.53704935793282271</v>
      </c>
      <c r="R32" s="29">
        <f t="shared" si="8"/>
        <v>0.31609147891912226</v>
      </c>
      <c r="S32" s="29">
        <f t="shared" si="8"/>
        <v>0.24711384732441363</v>
      </c>
      <c r="T32" s="29">
        <f t="shared" si="8"/>
        <v>0.2324413006350278</v>
      </c>
      <c r="U32" s="29">
        <f t="shared" si="8"/>
        <v>0.57292236842652933</v>
      </c>
      <c r="V32" s="29">
        <f t="shared" si="8"/>
        <v>1.6031873063588793E-2</v>
      </c>
      <c r="W32" s="29">
        <f t="shared" si="8"/>
        <v>6.4116013109188366E-2</v>
      </c>
    </row>
    <row r="33" spans="1:24" ht="15" x14ac:dyDescent="0.25">
      <c r="A33" s="10">
        <f t="shared" si="5"/>
        <v>13</v>
      </c>
      <c r="B33" s="29">
        <f t="shared" si="6"/>
        <v>0.11051868691117768</v>
      </c>
      <c r="C33" s="29">
        <f t="shared" si="6"/>
        <v>5.3030512992168752E-2</v>
      </c>
      <c r="D33" s="29">
        <f t="shared" si="6"/>
        <v>0.41446811417190726</v>
      </c>
      <c r="E33" s="29">
        <f t="shared" si="6"/>
        <v>0.57803672351449276</v>
      </c>
      <c r="F33" s="29">
        <f t="shared" si="6"/>
        <v>7.891040959030203E-2</v>
      </c>
      <c r="G33" s="29">
        <f t="shared" si="6"/>
        <v>0.10669671224684113</v>
      </c>
      <c r="H33" s="29">
        <f t="shared" si="6"/>
        <v>0.40351562712373501</v>
      </c>
      <c r="I33" s="29">
        <f t="shared" si="6"/>
        <v>0.37720819309319126</v>
      </c>
      <c r="J33" s="29">
        <f t="shared" si="6"/>
        <v>0.56285139299874254</v>
      </c>
      <c r="K33" s="29">
        <f t="shared" si="6"/>
        <v>2.7039401711873325</v>
      </c>
      <c r="L33" s="2"/>
      <c r="M33" s="42">
        <f t="shared" si="7"/>
        <v>13</v>
      </c>
      <c r="N33" s="29">
        <f t="shared" si="9"/>
        <v>0.10721038810329708</v>
      </c>
      <c r="O33" s="29">
        <f t="shared" si="8"/>
        <v>1.2726545982604821E-2</v>
      </c>
      <c r="P33" s="29">
        <f t="shared" si="8"/>
        <v>0.4451830085764672</v>
      </c>
      <c r="Q33" s="29">
        <f t="shared" si="8"/>
        <v>0.59595831711802616</v>
      </c>
      <c r="R33" s="29">
        <f t="shared" si="8"/>
        <v>3.8505826332540599E-2</v>
      </c>
      <c r="S33" s="29">
        <f t="shared" si="8"/>
        <v>9.9993150099057015E-2</v>
      </c>
      <c r="T33" s="29">
        <f t="shared" si="8"/>
        <v>0.36653101259988097</v>
      </c>
      <c r="U33" s="29">
        <f t="shared" si="8"/>
        <v>0.42078101276393665</v>
      </c>
      <c r="V33" s="29">
        <f t="shared" si="8"/>
        <v>0.56516606416079107</v>
      </c>
      <c r="W33" s="29">
        <f t="shared" si="8"/>
        <v>2.3673756259193444</v>
      </c>
    </row>
    <row r="34" spans="1:24" ht="15" x14ac:dyDescent="0.25">
      <c r="A34" s="10">
        <f t="shared" si="5"/>
        <v>14</v>
      </c>
      <c r="B34" s="29">
        <f t="shared" si="6"/>
        <v>0.26125335538917543</v>
      </c>
      <c r="C34" s="29">
        <f t="shared" si="6"/>
        <v>0.13003880987182773</v>
      </c>
      <c r="D34" s="29">
        <f t="shared" si="6"/>
        <v>0.2209522232361473</v>
      </c>
      <c r="E34" s="29">
        <f t="shared" si="6"/>
        <v>0.66831754231014429</v>
      </c>
      <c r="F34" s="29">
        <f t="shared" si="6"/>
        <v>0.32498971228408036</v>
      </c>
      <c r="G34" s="29">
        <f t="shared" si="6"/>
        <v>8.8206750074905346E-2</v>
      </c>
      <c r="H34" s="29">
        <f t="shared" si="6"/>
        <v>0.12402787025169594</v>
      </c>
      <c r="I34" s="29">
        <f t="shared" si="6"/>
        <v>0.12635700114327203</v>
      </c>
      <c r="J34" s="29">
        <f t="shared" si="6"/>
        <v>0.3648637744518276</v>
      </c>
      <c r="K34" s="29">
        <f t="shared" si="6"/>
        <v>0.22787139943177714</v>
      </c>
      <c r="L34" s="2"/>
      <c r="M34" s="42">
        <f t="shared" si="7"/>
        <v>14</v>
      </c>
      <c r="N34" s="29">
        <f t="shared" si="9"/>
        <v>0.25755502313197476</v>
      </c>
      <c r="O34" s="29">
        <f t="shared" si="8"/>
        <v>7.19143743485295E-2</v>
      </c>
      <c r="P34" s="29">
        <f t="shared" si="8"/>
        <v>0.24627346408407627</v>
      </c>
      <c r="Q34" s="29">
        <f t="shared" si="8"/>
        <v>0.68452421516932505</v>
      </c>
      <c r="R34" s="29">
        <f t="shared" si="8"/>
        <v>0.38260000759225293</v>
      </c>
      <c r="S34" s="29">
        <f t="shared" si="8"/>
        <v>8.1942570799313177E-2</v>
      </c>
      <c r="T34" s="29">
        <f t="shared" si="8"/>
        <v>6.6962602312351724E-2</v>
      </c>
      <c r="U34" s="29">
        <f t="shared" si="8"/>
        <v>9.9448845423917132E-2</v>
      </c>
      <c r="V34" s="29">
        <f t="shared" si="8"/>
        <v>0.36738344294682773</v>
      </c>
      <c r="W34" s="29">
        <f t="shared" si="8"/>
        <v>0.29443235181141381</v>
      </c>
    </row>
    <row r="35" spans="1:24" ht="15" x14ac:dyDescent="0.25">
      <c r="A35" s="10">
        <f t="shared" si="5"/>
        <v>15</v>
      </c>
      <c r="B35" s="29">
        <f t="shared" si="6"/>
        <v>0.18722040470036672</v>
      </c>
      <c r="C35" s="29">
        <f t="shared" si="6"/>
        <v>9.0115614393399365E-2</v>
      </c>
      <c r="D35" s="29">
        <f t="shared" si="6"/>
        <v>0.13988058020212416</v>
      </c>
      <c r="E35" s="29">
        <f t="shared" si="6"/>
        <v>0.70199584423377193</v>
      </c>
      <c r="F35" s="29">
        <f t="shared" si="6"/>
        <v>0.10103652002507275</v>
      </c>
      <c r="G35" s="29">
        <f t="shared" si="6"/>
        <v>8.9398462642115428E-2</v>
      </c>
      <c r="H35" s="29">
        <f t="shared" si="6"/>
        <v>0.3780761625782989</v>
      </c>
      <c r="I35" s="29">
        <f t="shared" si="6"/>
        <v>0.54162317277840955</v>
      </c>
      <c r="J35" s="29">
        <f t="shared" si="6"/>
        <v>0.34706195165985265</v>
      </c>
      <c r="K35" s="29">
        <f t="shared" si="6"/>
        <v>2.9122022435278261</v>
      </c>
      <c r="L35" s="2"/>
      <c r="M35" s="42">
        <f t="shared" si="7"/>
        <v>15</v>
      </c>
      <c r="N35" s="29">
        <f t="shared" si="9"/>
        <v>0.18956604798497434</v>
      </c>
      <c r="O35" s="29">
        <f t="shared" si="8"/>
        <v>3.1586509140489834E-2</v>
      </c>
      <c r="P35" s="29">
        <f t="shared" si="8"/>
        <v>0.16246204653556567</v>
      </c>
      <c r="Q35" s="29">
        <f t="shared" si="8"/>
        <v>0.71925397479866415</v>
      </c>
      <c r="R35" s="29">
        <f t="shared" si="8"/>
        <v>0.148469609978645</v>
      </c>
      <c r="S35" s="29">
        <f t="shared" si="8"/>
        <v>8.3773723659417001E-2</v>
      </c>
      <c r="T35" s="29">
        <f t="shared" si="8"/>
        <v>0.3353485273601679</v>
      </c>
      <c r="U35" s="29">
        <f t="shared" si="8"/>
        <v>0.58786083053138916</v>
      </c>
      <c r="V35" s="29">
        <f t="shared" si="8"/>
        <v>0.3500251412266614</v>
      </c>
      <c r="W35" s="29">
        <f t="shared" si="8"/>
        <v>2.5922211146564003</v>
      </c>
    </row>
    <row r="36" spans="1:24" ht="15" x14ac:dyDescent="0.25">
      <c r="A36" s="10">
        <f t="shared" si="5"/>
        <v>16</v>
      </c>
      <c r="B36" s="29">
        <f t="shared" si="6"/>
        <v>0.13374401275299216</v>
      </c>
      <c r="C36" s="29">
        <f t="shared" si="6"/>
        <v>0.24555529666369819</v>
      </c>
      <c r="D36" s="29">
        <f t="shared" si="6"/>
        <v>2.8798793355993516E-2</v>
      </c>
      <c r="E36" s="29">
        <f t="shared" si="6"/>
        <v>0.78558592146252415</v>
      </c>
      <c r="F36" s="29">
        <f t="shared" si="6"/>
        <v>0.10697562666690436</v>
      </c>
      <c r="G36" s="29">
        <f t="shared" si="6"/>
        <v>0.319273023024015</v>
      </c>
      <c r="H36" s="29">
        <f t="shared" si="6"/>
        <v>0.46188731080924239</v>
      </c>
      <c r="I36" s="29">
        <f t="shared" si="6"/>
        <v>0.76564284507086477</v>
      </c>
      <c r="J36" s="29">
        <f t="shared" si="6"/>
        <v>1.1187073097847884</v>
      </c>
      <c r="K36" s="29">
        <f t="shared" si="6"/>
        <v>3.0163332796980726</v>
      </c>
      <c r="L36" s="2"/>
      <c r="M36" s="42">
        <f t="shared" si="7"/>
        <v>16</v>
      </c>
      <c r="N36" s="29">
        <f t="shared" si="9"/>
        <v>0.13052406075695303</v>
      </c>
      <c r="O36" s="29">
        <f t="shared" si="8"/>
        <v>0.32274005689590146</v>
      </c>
      <c r="P36" s="29">
        <f t="shared" si="8"/>
        <v>1.0418041036055509E-2</v>
      </c>
      <c r="Q36" s="29">
        <f t="shared" si="8"/>
        <v>0.80096391548252621</v>
      </c>
      <c r="R36" s="29">
        <f t="shared" si="8"/>
        <v>6.887280988389187E-2</v>
      </c>
      <c r="S36" s="29">
        <f t="shared" si="8"/>
        <v>0.31558629056403276</v>
      </c>
      <c r="T36" s="29">
        <f t="shared" si="8"/>
        <v>0.42273157018850738</v>
      </c>
      <c r="U36" s="29">
        <f t="shared" si="8"/>
        <v>0.81722691846779993</v>
      </c>
      <c r="V36" s="29">
        <f t="shared" si="8"/>
        <v>1.124094173199387</v>
      </c>
      <c r="W36" s="29">
        <f t="shared" si="8"/>
        <v>2.7046438590249275</v>
      </c>
    </row>
    <row r="37" spans="1:24" s="4" customFormat="1" ht="15" x14ac:dyDescent="0.25">
      <c r="A37" s="47" t="s">
        <v>12</v>
      </c>
      <c r="B37" s="47">
        <f>(1/COUNT(B31:B36)*SUM(B31:B36))</f>
        <v>0.14356956804220761</v>
      </c>
      <c r="C37" s="47">
        <f t="shared" ref="C37:K37" si="10">(1/COUNT(C31:C36)*SUM(C31:C36))</f>
        <v>0.1517969108825476</v>
      </c>
      <c r="D37" s="47">
        <f t="shared" si="10"/>
        <v>0.18778376300527536</v>
      </c>
      <c r="E37" s="47">
        <f t="shared" si="10"/>
        <v>0.62014551285307418</v>
      </c>
      <c r="F37" s="47">
        <f t="shared" si="10"/>
        <v>0.18150879430932179</v>
      </c>
      <c r="G37" s="47">
        <f t="shared" si="10"/>
        <v>0.15975476799575086</v>
      </c>
      <c r="H37" s="47">
        <f t="shared" si="10"/>
        <v>0.30855905187921773</v>
      </c>
      <c r="I37" s="47">
        <f t="shared" si="10"/>
        <v>0.41065599914794337</v>
      </c>
      <c r="J37" s="47">
        <f t="shared" si="10"/>
        <v>0.41363700878163112</v>
      </c>
      <c r="K37" s="47">
        <f t="shared" si="10"/>
        <v>1.8985107269318073</v>
      </c>
      <c r="M37" s="47" t="s">
        <v>12</v>
      </c>
      <c r="N37" s="47">
        <f>(1/COUNT(N31:N36)*SUM(N31:N36))</f>
        <v>0.14115413289135431</v>
      </c>
      <c r="O37" s="47">
        <f t="shared" ref="O37:W37" si="11">(1/COUNT(O31:O36)*SUM(O31:O36))</f>
        <v>0.11880943538860611</v>
      </c>
      <c r="P37" s="47">
        <f t="shared" si="11"/>
        <v>0.19132598582145754</v>
      </c>
      <c r="Q37" s="47">
        <f t="shared" si="11"/>
        <v>0.63731597257797412</v>
      </c>
      <c r="R37" s="47">
        <f t="shared" si="11"/>
        <v>0.18951783637708575</v>
      </c>
      <c r="S37" s="47">
        <f t="shared" si="11"/>
        <v>0.15374418273750862</v>
      </c>
      <c r="T37" s="47">
        <f t="shared" si="11"/>
        <v>0.26460454486399254</v>
      </c>
      <c r="U37" s="47">
        <f t="shared" si="11"/>
        <v>0.44428348564853271</v>
      </c>
      <c r="V37" s="47">
        <f t="shared" si="11"/>
        <v>0.41591081844695738</v>
      </c>
      <c r="W37" s="47">
        <f t="shared" si="11"/>
        <v>1.6942198502839272</v>
      </c>
      <c r="X37" s="3"/>
    </row>
    <row r="38" spans="1:24" ht="15" x14ac:dyDescent="0.25">
      <c r="A38" s="1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4" ht="15" x14ac:dyDescent="0.25">
      <c r="A39" s="12"/>
      <c r="B39" s="31" t="s">
        <v>22</v>
      </c>
      <c r="C39" s="32"/>
      <c r="D39" s="32"/>
      <c r="E39" s="32"/>
      <c r="F39" s="32"/>
      <c r="G39" s="32"/>
      <c r="H39" s="32"/>
      <c r="I39" s="32"/>
      <c r="J39" s="32"/>
      <c r="K39" s="32"/>
      <c r="L39" s="2"/>
      <c r="M39" s="43"/>
      <c r="N39" s="31" t="str">
        <f>B39</f>
        <v>Errors RSME</v>
      </c>
      <c r="O39" s="32"/>
      <c r="P39" s="32"/>
      <c r="Q39" s="32"/>
      <c r="R39" s="32"/>
      <c r="S39" s="32"/>
      <c r="T39" s="32"/>
      <c r="U39" s="32"/>
      <c r="V39" s="32"/>
      <c r="W39" s="32"/>
    </row>
    <row r="40" spans="1:24" ht="15" x14ac:dyDescent="0.25">
      <c r="A40" s="13">
        <f>A31</f>
        <v>11</v>
      </c>
      <c r="B40" s="32">
        <f t="shared" ref="B40:K45" si="12">(B23-B15)^2</f>
        <v>4.8738947356791072E-3</v>
      </c>
      <c r="C40" s="32">
        <f t="shared" si="12"/>
        <v>3.0101810077982925</v>
      </c>
      <c r="D40" s="32">
        <f t="shared" si="12"/>
        <v>1.7942775661837874E-2</v>
      </c>
      <c r="E40" s="32">
        <f t="shared" si="12"/>
        <v>4.5268599306008452</v>
      </c>
      <c r="F40" s="32">
        <f t="shared" si="12"/>
        <v>1.4115577834329749E-4</v>
      </c>
      <c r="G40" s="32">
        <f t="shared" si="12"/>
        <v>8.9824500714323044E-4</v>
      </c>
      <c r="H40" s="32">
        <f t="shared" si="12"/>
        <v>0.41386363167900503</v>
      </c>
      <c r="I40" s="32">
        <f t="shared" si="12"/>
        <v>7.1734455130716023E-6</v>
      </c>
      <c r="J40" s="32">
        <f t="shared" si="12"/>
        <v>7.5388860701681616E-5</v>
      </c>
      <c r="K40" s="32">
        <f t="shared" si="12"/>
        <v>7.484477431108448E-2</v>
      </c>
      <c r="L40" s="2"/>
      <c r="M40" s="44">
        <f>M31</f>
        <v>11</v>
      </c>
      <c r="N40" s="32">
        <f t="shared" ref="N40:W45" si="13">(N23-B15)^2</f>
        <v>3.1630508209202659E-3</v>
      </c>
      <c r="O40" s="32">
        <f t="shared" si="13"/>
        <v>2.0925043292028174</v>
      </c>
      <c r="P40" s="32">
        <f t="shared" si="13"/>
        <v>1.514672862757268E-2</v>
      </c>
      <c r="Q40" s="32">
        <f t="shared" si="13"/>
        <v>4.8839925330782474</v>
      </c>
      <c r="R40" s="32">
        <f t="shared" si="13"/>
        <v>2.6971459883638646E-4</v>
      </c>
      <c r="S40" s="32">
        <f t="shared" si="13"/>
        <v>7.6676709190300985E-4</v>
      </c>
      <c r="T40" s="32">
        <f t="shared" si="13"/>
        <v>0.25484859682969108</v>
      </c>
      <c r="U40" s="32">
        <f t="shared" si="13"/>
        <v>1.1956851836326588E-5</v>
      </c>
      <c r="V40" s="32">
        <f t="shared" si="13"/>
        <v>7.4035468428417317E-5</v>
      </c>
      <c r="W40" s="32">
        <f t="shared" si="13"/>
        <v>5.5161774236877098E-2</v>
      </c>
    </row>
    <row r="41" spans="1:24" ht="15" x14ac:dyDescent="0.25">
      <c r="A41" s="13">
        <f t="shared" ref="A41:A45" si="14">A32</f>
        <v>12</v>
      </c>
      <c r="B41" s="32">
        <f t="shared" si="12"/>
        <v>0.345287497268776</v>
      </c>
      <c r="C41" s="32">
        <f t="shared" si="12"/>
        <v>0.12032733321266824</v>
      </c>
      <c r="D41" s="32">
        <f t="shared" si="12"/>
        <v>2.4674315875440819E-3</v>
      </c>
      <c r="E41" s="32">
        <f t="shared" si="12"/>
        <v>5.3455151648783819</v>
      </c>
      <c r="F41" s="32">
        <f t="shared" si="12"/>
        <v>2.7878599024167496E-3</v>
      </c>
      <c r="G41" s="32">
        <f t="shared" si="12"/>
        <v>7.4149009111822047E-3</v>
      </c>
      <c r="H41" s="32">
        <f t="shared" si="12"/>
        <v>0.77321713896250155</v>
      </c>
      <c r="I41" s="32">
        <f t="shared" si="12"/>
        <v>6.686511080388197E-5</v>
      </c>
      <c r="J41" s="32">
        <f t="shared" si="12"/>
        <v>2.6784104886633263E-6</v>
      </c>
      <c r="K41" s="32">
        <f t="shared" si="12"/>
        <v>1.7845853348316649E-4</v>
      </c>
      <c r="L41" s="2"/>
      <c r="M41" s="44">
        <f t="shared" ref="M41:M45" si="15">M32</f>
        <v>12</v>
      </c>
      <c r="N41" s="32">
        <f t="shared" si="13"/>
        <v>0.32968392876240338</v>
      </c>
      <c r="O41" s="32">
        <f t="shared" si="13"/>
        <v>3.7796400871543479E-3</v>
      </c>
      <c r="P41" s="32">
        <f t="shared" si="13"/>
        <v>1.5217731709669146E-3</v>
      </c>
      <c r="Q41" s="32">
        <f t="shared" si="13"/>
        <v>5.7259327519680419</v>
      </c>
      <c r="R41" s="32">
        <f t="shared" si="13"/>
        <v>2.3393382501266692E-3</v>
      </c>
      <c r="S41" s="32">
        <f t="shared" si="13"/>
        <v>7.065336149556887E-3</v>
      </c>
      <c r="T41" s="32">
        <f t="shared" si="13"/>
        <v>0.55101342266801501</v>
      </c>
      <c r="U41" s="32">
        <f t="shared" si="13"/>
        <v>8.0118006789152676E-5</v>
      </c>
      <c r="V41" s="32">
        <f t="shared" si="13"/>
        <v>3.0960798078862463E-6</v>
      </c>
      <c r="W41" s="32">
        <f t="shared" si="13"/>
        <v>5.9753416910812392E-4</v>
      </c>
    </row>
    <row r="42" spans="1:24" ht="15" x14ac:dyDescent="0.25">
      <c r="A42" s="13">
        <f t="shared" si="14"/>
        <v>13</v>
      </c>
      <c r="B42" s="32">
        <f t="shared" si="12"/>
        <v>0.19707921781064694</v>
      </c>
      <c r="C42" s="32">
        <f t="shared" si="12"/>
        <v>5.1856170536005018E-2</v>
      </c>
      <c r="D42" s="32">
        <f t="shared" si="12"/>
        <v>1.9877267868539564E-2</v>
      </c>
      <c r="E42" s="32">
        <f t="shared" si="12"/>
        <v>6.5545151051588988</v>
      </c>
      <c r="F42" s="32">
        <f t="shared" si="12"/>
        <v>7.1343496723656698E-5</v>
      </c>
      <c r="G42" s="32">
        <f t="shared" si="12"/>
        <v>8.4685920681929004E-4</v>
      </c>
      <c r="H42" s="32">
        <f t="shared" si="12"/>
        <v>2.1872331537067047</v>
      </c>
      <c r="I42" s="32">
        <f t="shared" si="12"/>
        <v>4.4200328259353439E-5</v>
      </c>
      <c r="J42" s="32">
        <f t="shared" si="12"/>
        <v>1.6624742784392792E-3</v>
      </c>
      <c r="K42" s="32">
        <f t="shared" si="12"/>
        <v>8.7857431663493829E-2</v>
      </c>
      <c r="L42" s="2"/>
      <c r="M42" s="44">
        <f t="shared" si="15"/>
        <v>13</v>
      </c>
      <c r="N42" s="32">
        <f t="shared" si="13"/>
        <v>0.18545695870861023</v>
      </c>
      <c r="O42" s="32">
        <f t="shared" si="13"/>
        <v>2.9865506694739742E-3</v>
      </c>
      <c r="P42" s="32">
        <f t="shared" si="13"/>
        <v>2.2932510473246213E-2</v>
      </c>
      <c r="Q42" s="32">
        <f t="shared" si="13"/>
        <v>6.9672513366665898</v>
      </c>
      <c r="R42" s="32">
        <f t="shared" si="13"/>
        <v>1.6987860720398727E-5</v>
      </c>
      <c r="S42" s="32">
        <f t="shared" si="13"/>
        <v>7.4378880837964101E-4</v>
      </c>
      <c r="T42" s="32">
        <f t="shared" si="13"/>
        <v>1.8046617628168378</v>
      </c>
      <c r="U42" s="32">
        <f t="shared" si="13"/>
        <v>5.5001626105260747E-5</v>
      </c>
      <c r="V42" s="32">
        <f t="shared" si="13"/>
        <v>1.6761759188593276E-3</v>
      </c>
      <c r="W42" s="32">
        <f t="shared" si="13"/>
        <v>6.7347067702743679E-2</v>
      </c>
    </row>
    <row r="43" spans="1:24" ht="15" x14ac:dyDescent="0.25">
      <c r="A43" s="13">
        <f t="shared" si="14"/>
        <v>14</v>
      </c>
      <c r="B43" s="32">
        <f t="shared" si="12"/>
        <v>0.86254220611610455</v>
      </c>
      <c r="C43" s="32">
        <f t="shared" si="12"/>
        <v>0.39054993312143615</v>
      </c>
      <c r="D43" s="32">
        <f t="shared" si="12"/>
        <v>7.972907309074035E-3</v>
      </c>
      <c r="E43" s="32">
        <f t="shared" si="12"/>
        <v>10.318757842507829</v>
      </c>
      <c r="F43" s="32">
        <f t="shared" si="12"/>
        <v>5.6571178036029298E-4</v>
      </c>
      <c r="G43" s="32">
        <f t="shared" si="12"/>
        <v>5.0914342663252433E-4</v>
      </c>
      <c r="H43" s="32">
        <f t="shared" si="12"/>
        <v>8.4923259356277925E-2</v>
      </c>
      <c r="I43" s="32">
        <f t="shared" si="12"/>
        <v>1.2810355220286451E-5</v>
      </c>
      <c r="J43" s="32">
        <f t="shared" si="12"/>
        <v>9.4572167713077426E-4</v>
      </c>
      <c r="K43" s="32">
        <f t="shared" si="12"/>
        <v>1.5177310837670044E-2</v>
      </c>
      <c r="L43" s="2"/>
      <c r="M43" s="44">
        <f t="shared" si="15"/>
        <v>14</v>
      </c>
      <c r="N43" s="32">
        <f t="shared" si="13"/>
        <v>0.83829456430837768</v>
      </c>
      <c r="O43" s="32">
        <f t="shared" si="13"/>
        <v>0.11944335907209125</v>
      </c>
      <c r="P43" s="32">
        <f t="shared" si="13"/>
        <v>9.9050164678444064E-3</v>
      </c>
      <c r="Q43" s="32">
        <f t="shared" si="13"/>
        <v>10.825284801292264</v>
      </c>
      <c r="R43" s="32">
        <f t="shared" si="13"/>
        <v>7.8405394516441087E-4</v>
      </c>
      <c r="S43" s="32">
        <f t="shared" si="13"/>
        <v>4.3939556498576404E-4</v>
      </c>
      <c r="T43" s="32">
        <f t="shared" si="13"/>
        <v>2.4754418415581968E-2</v>
      </c>
      <c r="U43" s="32">
        <f t="shared" si="13"/>
        <v>7.9352761165015852E-6</v>
      </c>
      <c r="V43" s="32">
        <f t="shared" si="13"/>
        <v>9.5882866768489707E-4</v>
      </c>
      <c r="W43" s="32">
        <f t="shared" si="13"/>
        <v>2.5338811789230996E-2</v>
      </c>
    </row>
    <row r="44" spans="1:24" ht="15" x14ac:dyDescent="0.25">
      <c r="A44" s="13">
        <f t="shared" si="14"/>
        <v>15</v>
      </c>
      <c r="B44" s="32">
        <f t="shared" si="12"/>
        <v>1.0775553686393111</v>
      </c>
      <c r="C44" s="32">
        <f t="shared" si="12"/>
        <v>0.18097410623438392</v>
      </c>
      <c r="D44" s="32">
        <f t="shared" si="12"/>
        <v>3.8506449342712054E-3</v>
      </c>
      <c r="E44" s="32">
        <f t="shared" si="12"/>
        <v>9.6623873337761452</v>
      </c>
      <c r="F44" s="32">
        <f t="shared" si="12"/>
        <v>7.6556616309302573E-5</v>
      </c>
      <c r="G44" s="32">
        <f t="shared" si="12"/>
        <v>4.7866031765886715E-4</v>
      </c>
      <c r="H44" s="32">
        <f t="shared" si="12"/>
        <v>1.3768391683245835</v>
      </c>
      <c r="I44" s="32">
        <f t="shared" si="12"/>
        <v>7.8508933948172855E-5</v>
      </c>
      <c r="J44" s="32">
        <f t="shared" si="12"/>
        <v>9.0652282470612413E-4</v>
      </c>
      <c r="K44" s="32">
        <f t="shared" si="12"/>
        <v>0.10191248976385339</v>
      </c>
      <c r="L44" s="2"/>
      <c r="M44" s="44">
        <f t="shared" si="15"/>
        <v>15</v>
      </c>
      <c r="N44" s="32">
        <f t="shared" si="13"/>
        <v>1.104725421425754</v>
      </c>
      <c r="O44" s="32">
        <f t="shared" si="13"/>
        <v>2.2234102702107048E-2</v>
      </c>
      <c r="P44" s="32">
        <f t="shared" si="13"/>
        <v>5.1942454002652967E-3</v>
      </c>
      <c r="Q44" s="32">
        <f t="shared" si="13"/>
        <v>10.143314747505908</v>
      </c>
      <c r="R44" s="32">
        <f t="shared" si="13"/>
        <v>1.653107538342823E-4</v>
      </c>
      <c r="S44" s="32">
        <f t="shared" si="13"/>
        <v>4.2032281448763271E-4</v>
      </c>
      <c r="T44" s="32">
        <f t="shared" si="13"/>
        <v>1.0832218876458055</v>
      </c>
      <c r="U44" s="32">
        <f t="shared" si="13"/>
        <v>9.2485501146861307E-5</v>
      </c>
      <c r="V44" s="32">
        <f t="shared" si="13"/>
        <v>9.2206855795960382E-4</v>
      </c>
      <c r="W44" s="32">
        <f t="shared" si="13"/>
        <v>8.0747379135128902E-2</v>
      </c>
    </row>
    <row r="45" spans="1:24" ht="15" x14ac:dyDescent="0.25">
      <c r="A45" s="13">
        <f t="shared" si="14"/>
        <v>16</v>
      </c>
      <c r="B45" s="32">
        <f t="shared" si="12"/>
        <v>0.28549118373904553</v>
      </c>
      <c r="C45" s="32">
        <f t="shared" si="12"/>
        <v>0.75579296286732622</v>
      </c>
      <c r="D45" s="32">
        <f t="shared" si="12"/>
        <v>2.3587218002890924E-4</v>
      </c>
      <c r="E45" s="32">
        <f t="shared" si="12"/>
        <v>14.656120380902582</v>
      </c>
      <c r="F45" s="32">
        <f t="shared" si="12"/>
        <v>1.2605773255701502E-4</v>
      </c>
      <c r="G45" s="32">
        <f t="shared" si="12"/>
        <v>9.9289866378462627E-3</v>
      </c>
      <c r="H45" s="32">
        <f t="shared" si="12"/>
        <v>2.3929134380149315</v>
      </c>
      <c r="I45" s="32">
        <f t="shared" si="12"/>
        <v>1.2412879433169673E-4</v>
      </c>
      <c r="J45" s="32">
        <f t="shared" si="12"/>
        <v>3.927162001237266E-3</v>
      </c>
      <c r="K45" s="32">
        <f t="shared" si="12"/>
        <v>0.10933091909451448</v>
      </c>
      <c r="L45" s="2"/>
      <c r="M45" s="44">
        <f t="shared" si="15"/>
        <v>16</v>
      </c>
      <c r="N45" s="32">
        <f t="shared" si="13"/>
        <v>0.27190998518210263</v>
      </c>
      <c r="O45" s="32">
        <f t="shared" si="13"/>
        <v>1.3055994956476975</v>
      </c>
      <c r="P45" s="32">
        <f t="shared" si="13"/>
        <v>3.0867415316186526E-5</v>
      </c>
      <c r="Q45" s="32">
        <f t="shared" si="13"/>
        <v>15.235529126693073</v>
      </c>
      <c r="R45" s="32">
        <f t="shared" si="13"/>
        <v>5.2251097389658883E-5</v>
      </c>
      <c r="S45" s="32">
        <f t="shared" si="13"/>
        <v>9.7010051438014312E-3</v>
      </c>
      <c r="T45" s="32">
        <f t="shared" si="13"/>
        <v>2.0043995270486383</v>
      </c>
      <c r="U45" s="32">
        <f t="shared" si="13"/>
        <v>1.4141823315120272E-4</v>
      </c>
      <c r="V45" s="32">
        <f t="shared" si="13"/>
        <v>3.9650736492804709E-3</v>
      </c>
      <c r="W45" s="32">
        <f t="shared" si="13"/>
        <v>8.7903166588765971E-2</v>
      </c>
    </row>
    <row r="46" spans="1:24" ht="15" x14ac:dyDescent="0.25">
      <c r="A46" s="48" t="s">
        <v>20</v>
      </c>
      <c r="B46" s="49">
        <f>SQRT(SUM(B40:B45)/COUNT(B40:B45))</f>
        <v>0.67980749337705437</v>
      </c>
      <c r="C46" s="49">
        <f t="shared" ref="C46:K46" si="16">SQRT(SUM(C40:C45)/COUNT(C40:C45))</f>
        <v>0.86695650734529472</v>
      </c>
      <c r="D46" s="49">
        <f t="shared" si="16"/>
        <v>9.3404942357899937E-2</v>
      </c>
      <c r="E46" s="49">
        <f t="shared" si="16"/>
        <v>2.9173091413671113</v>
      </c>
      <c r="F46" s="49">
        <f t="shared" si="16"/>
        <v>2.506220696157967E-2</v>
      </c>
      <c r="G46" s="49">
        <f t="shared" si="16"/>
        <v>5.7845765485012496E-2</v>
      </c>
      <c r="H46" s="49">
        <f t="shared" si="16"/>
        <v>1.0976482276549262</v>
      </c>
      <c r="I46" s="49">
        <f t="shared" si="16"/>
        <v>7.4575126335401217E-3</v>
      </c>
      <c r="J46" s="49">
        <f t="shared" si="16"/>
        <v>3.5402325848037604E-2</v>
      </c>
      <c r="K46" s="49">
        <f t="shared" si="16"/>
        <v>0.25472252360954767</v>
      </c>
      <c r="L46" s="2"/>
      <c r="M46" s="50" t="s">
        <v>20</v>
      </c>
      <c r="N46" s="49">
        <f>SQRT(SUM(N40:N45)/COUNT(N40:N45))</f>
        <v>0.67493628208004053</v>
      </c>
      <c r="O46" s="49">
        <f t="shared" ref="O46:W46" si="17">SQRT(SUM(O40:O45)/COUNT(O40:O45))</f>
        <v>0.76882458742565163</v>
      </c>
      <c r="P46" s="49">
        <f t="shared" si="17"/>
        <v>9.5508412853887462E-2</v>
      </c>
      <c r="Q46" s="49">
        <f t="shared" si="17"/>
        <v>2.9939189840186646</v>
      </c>
      <c r="R46" s="49">
        <f t="shared" si="17"/>
        <v>2.45888067558927E-2</v>
      </c>
      <c r="S46" s="49">
        <f t="shared" si="17"/>
        <v>5.6475091224825781E-2</v>
      </c>
      <c r="T46" s="49">
        <f t="shared" si="17"/>
        <v>0.9766353477991474</v>
      </c>
      <c r="U46" s="49">
        <f t="shared" si="17"/>
        <v>8.0510402552020736E-3</v>
      </c>
      <c r="V46" s="49">
        <f t="shared" si="17"/>
        <v>3.5588571063429442E-2</v>
      </c>
      <c r="W46" s="49">
        <f t="shared" si="17"/>
        <v>0.22988973212602556</v>
      </c>
      <c r="X46" s="3"/>
    </row>
    <row r="47" spans="1:24" ht="15" x14ac:dyDescent="0.25">
      <c r="A47" s="1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4" ht="15" x14ac:dyDescent="0.25">
      <c r="A48" s="7"/>
      <c r="B48" s="34" t="s">
        <v>13</v>
      </c>
      <c r="C48" s="35"/>
      <c r="D48" s="35"/>
      <c r="E48" s="35"/>
      <c r="F48" s="35"/>
      <c r="G48" s="35"/>
      <c r="H48" s="35"/>
      <c r="I48" s="35"/>
      <c r="J48" s="35"/>
      <c r="K48" s="35"/>
      <c r="L48" s="2"/>
      <c r="M48" s="39"/>
      <c r="N48" s="34" t="s">
        <v>13</v>
      </c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5" x14ac:dyDescent="0.25">
      <c r="A49" s="8">
        <f t="shared" ref="A49:A54" si="18">A23</f>
        <v>11</v>
      </c>
      <c r="B49" s="19">
        <f t="shared" ref="B49:K49" si="19">_xlfn.FORECAST.LINEAR($A23,B$5:B$14,$A$5:$A$14)</f>
        <v>4.4150548051221525</v>
      </c>
      <c r="C49" s="19">
        <f t="shared" si="19"/>
        <v>3.8374965431594772</v>
      </c>
      <c r="D49" s="19">
        <f t="shared" si="19"/>
        <v>0.4566280391727669</v>
      </c>
      <c r="E49" s="19">
        <f t="shared" si="19"/>
        <v>2.4182670458327724</v>
      </c>
      <c r="F49" s="19">
        <f t="shared" si="19"/>
        <v>0.10183672011543909</v>
      </c>
      <c r="G49" s="19">
        <f t="shared" si="19"/>
        <v>0.26443581668482374</v>
      </c>
      <c r="H49" s="19">
        <f t="shared" si="19"/>
        <v>2.4421758093377379</v>
      </c>
      <c r="I49" s="19">
        <f t="shared" si="19"/>
        <v>2.3327132946574392E-2</v>
      </c>
      <c r="J49" s="19">
        <f t="shared" si="19"/>
        <v>0.10956757187229077</v>
      </c>
      <c r="K49" s="19">
        <f t="shared" si="19"/>
        <v>0.38319832965398148</v>
      </c>
      <c r="L49" s="2"/>
      <c r="M49" s="40">
        <f t="shared" ref="M49:M54" si="20">M23</f>
        <v>11</v>
      </c>
      <c r="N49" s="19">
        <f>_xlfn.FORECAST.LINEAR($A23,B$5:B$14,$A$5:$A$14)</f>
        <v>4.4150548051221525</v>
      </c>
      <c r="O49" s="19">
        <f t="shared" ref="O49:W49" si="21">_xlfn.FORECAST.LINEAR($A23,C$5:C$14,$A$5:$A$14)</f>
        <v>3.8374965431594772</v>
      </c>
      <c r="P49" s="19">
        <f t="shared" si="21"/>
        <v>0.4566280391727669</v>
      </c>
      <c r="Q49" s="19">
        <f t="shared" si="21"/>
        <v>2.4182670458327724</v>
      </c>
      <c r="R49" s="19">
        <f t="shared" si="21"/>
        <v>0.10183672011543909</v>
      </c>
      <c r="S49" s="19">
        <f t="shared" si="21"/>
        <v>0.26443581668482374</v>
      </c>
      <c r="T49" s="19">
        <f t="shared" si="21"/>
        <v>2.4421758093377379</v>
      </c>
      <c r="U49" s="19">
        <f t="shared" si="21"/>
        <v>2.3327132946574392E-2</v>
      </c>
      <c r="V49" s="19">
        <f t="shared" si="21"/>
        <v>0.10956757187229077</v>
      </c>
      <c r="W49" s="19">
        <f t="shared" si="21"/>
        <v>0.38319832965398148</v>
      </c>
    </row>
    <row r="50" spans="1:23" ht="15" x14ac:dyDescent="0.25">
      <c r="A50" s="8">
        <f t="shared" si="18"/>
        <v>12</v>
      </c>
      <c r="B50" s="19">
        <f t="shared" ref="B50:K50" si="22">_xlfn.FORECAST.LINEAR($A24,B$5:B$15,$A$5:$A$15)</f>
        <v>4.4125295445643893</v>
      </c>
      <c r="C50" s="19">
        <f>_xlfn.FORECAST.LINEAR($A24,C$5:C$15,$A$5:$A$15)</f>
        <v>4.5828540701210727</v>
      </c>
      <c r="D50" s="19">
        <f t="shared" si="22"/>
        <v>0.51759828557547238</v>
      </c>
      <c r="E50" s="19">
        <f t="shared" si="22"/>
        <v>2.9172788895943094</v>
      </c>
      <c r="F50" s="19">
        <f t="shared" si="22"/>
        <v>9.589438426491706E-2</v>
      </c>
      <c r="G50" s="19">
        <f t="shared" si="22"/>
        <v>0.26493773528615766</v>
      </c>
      <c r="H50" s="19">
        <f t="shared" si="22"/>
        <v>2.5481141436094354</v>
      </c>
      <c r="I50" s="19">
        <f t="shared" si="22"/>
        <v>2.2826345895498139E-2</v>
      </c>
      <c r="J50" s="19">
        <f t="shared" si="22"/>
        <v>0.11454828834307836</v>
      </c>
      <c r="K50" s="19">
        <f t="shared" si="22"/>
        <v>0.29513042540740214</v>
      </c>
      <c r="L50" s="2"/>
      <c r="M50" s="40">
        <f t="shared" si="20"/>
        <v>12</v>
      </c>
      <c r="N50" s="19">
        <f>_xlfn.FORECAST.LINEAR($A24,B$5:B$15,$A$5:$A$15)</f>
        <v>4.4125295445643893</v>
      </c>
      <c r="O50" s="19">
        <f t="shared" ref="O50:W50" si="23">_xlfn.FORECAST.LINEAR($A24,C$5:C$15,$A$5:$A$15)</f>
        <v>4.5828540701210727</v>
      </c>
      <c r="P50" s="19">
        <f t="shared" si="23"/>
        <v>0.51759828557547238</v>
      </c>
      <c r="Q50" s="19">
        <f t="shared" si="23"/>
        <v>2.9172788895943094</v>
      </c>
      <c r="R50" s="19">
        <f t="shared" si="23"/>
        <v>9.589438426491706E-2</v>
      </c>
      <c r="S50" s="19">
        <f t="shared" si="23"/>
        <v>0.26493773528615766</v>
      </c>
      <c r="T50" s="19">
        <f t="shared" si="23"/>
        <v>2.5481141436094354</v>
      </c>
      <c r="U50" s="19">
        <f t="shared" si="23"/>
        <v>2.2826345895498139E-2</v>
      </c>
      <c r="V50" s="19">
        <f t="shared" si="23"/>
        <v>0.11454828834307836</v>
      </c>
      <c r="W50" s="19">
        <f t="shared" si="23"/>
        <v>0.29513042540740214</v>
      </c>
    </row>
    <row r="51" spans="1:23" ht="15" x14ac:dyDescent="0.25">
      <c r="A51" s="8">
        <f t="shared" si="18"/>
        <v>13</v>
      </c>
      <c r="B51" s="19">
        <f t="shared" ref="B51:K51" si="24">_xlfn.FORECAST.LINEAR($A25,B$5:B$16,$A$5:$A$16)</f>
        <v>4.2448092551782182</v>
      </c>
      <c r="C51" s="19">
        <f>_xlfn.FORECAST.LINEAR($A25,C$5:C$16,$A$5:$A$16)</f>
        <v>4.6814961176841878</v>
      </c>
      <c r="D51" s="19">
        <f t="shared" si="24"/>
        <v>0.53626917918980999</v>
      </c>
      <c r="E51" s="19">
        <f t="shared" si="24"/>
        <v>3.2520967955460831</v>
      </c>
      <c r="F51" s="19">
        <f t="shared" si="24"/>
        <v>0.11277250657253382</v>
      </c>
      <c r="G51" s="19">
        <f t="shared" si="24"/>
        <v>0.28097396716467438</v>
      </c>
      <c r="H51" s="19">
        <f t="shared" si="24"/>
        <v>2.6644897621170083</v>
      </c>
      <c r="I51" s="19">
        <f t="shared" si="24"/>
        <v>2.0776697331916529E-2</v>
      </c>
      <c r="J51" s="19">
        <f t="shared" si="24"/>
        <v>0.11516836131175244</v>
      </c>
      <c r="K51" s="19">
        <f t="shared" si="24"/>
        <v>0.32281797188303457</v>
      </c>
      <c r="L51" s="2"/>
      <c r="M51" s="40">
        <f t="shared" si="20"/>
        <v>13</v>
      </c>
      <c r="N51" s="19">
        <f>_xlfn.FORECAST.LINEAR($A25,B$5:B$16,$A$5:$A$16)</f>
        <v>4.2448092551782182</v>
      </c>
      <c r="O51" s="19">
        <f t="shared" ref="O51:W51" si="25">_xlfn.FORECAST.LINEAR($A25,C$5:C$16,$A$5:$A$16)</f>
        <v>4.6814961176841878</v>
      </c>
      <c r="P51" s="19">
        <f t="shared" si="25"/>
        <v>0.53626917918980999</v>
      </c>
      <c r="Q51" s="19">
        <f t="shared" si="25"/>
        <v>3.2520967955460831</v>
      </c>
      <c r="R51" s="19">
        <f t="shared" si="25"/>
        <v>0.11277250657253382</v>
      </c>
      <c r="S51" s="19">
        <f t="shared" si="25"/>
        <v>0.28097396716467438</v>
      </c>
      <c r="T51" s="19">
        <f t="shared" si="25"/>
        <v>2.6644897621170083</v>
      </c>
      <c r="U51" s="19">
        <f t="shared" si="25"/>
        <v>2.0776697331916529E-2</v>
      </c>
      <c r="V51" s="19">
        <f t="shared" si="25"/>
        <v>0.11516836131175244</v>
      </c>
      <c r="W51" s="19">
        <f t="shared" si="25"/>
        <v>0.32281797188303457</v>
      </c>
    </row>
    <row r="52" spans="1:23" ht="15" x14ac:dyDescent="0.25">
      <c r="A52" s="8">
        <f t="shared" si="18"/>
        <v>14</v>
      </c>
      <c r="B52" s="19">
        <f t="shared" ref="B52:K52" si="26">_xlfn.FORECAST.LINEAR($A26,B$5:B$17,$A$5:$A$17)</f>
        <v>4.1727293572406676</v>
      </c>
      <c r="C52" s="19">
        <f>_xlfn.FORECAST.LINEAR($A26,C$5:C$17,$A$5:$A$17)</f>
        <v>4.744696299532686</v>
      </c>
      <c r="D52" s="19">
        <f t="shared" si="26"/>
        <v>0.49431551193839141</v>
      </c>
      <c r="E52" s="19">
        <f t="shared" si="26"/>
        <v>3.4954518003649122</v>
      </c>
      <c r="F52" s="19">
        <f t="shared" si="26"/>
        <v>0.11104330887755307</v>
      </c>
      <c r="G52" s="19">
        <f t="shared" si="26"/>
        <v>0.27230006702827642</v>
      </c>
      <c r="H52" s="19">
        <f t="shared" si="26"/>
        <v>2.8984409910127273</v>
      </c>
      <c r="I52" s="19">
        <f t="shared" si="26"/>
        <v>1.9881339032304664E-2</v>
      </c>
      <c r="J52" s="19">
        <f t="shared" si="26"/>
        <v>0.10405510948876928</v>
      </c>
      <c r="K52" s="19">
        <f t="shared" si="26"/>
        <v>0.25951079624917023</v>
      </c>
      <c r="L52" s="2"/>
      <c r="M52" s="40">
        <f t="shared" si="20"/>
        <v>14</v>
      </c>
      <c r="N52" s="19">
        <f t="shared" ref="N52:W52" si="27">_xlfn.FORECAST.LINEAR($A26,B$5:B$17,$A$5:$A$17)</f>
        <v>4.1727293572406676</v>
      </c>
      <c r="O52" s="19">
        <f t="shared" si="27"/>
        <v>4.744696299532686</v>
      </c>
      <c r="P52" s="19">
        <f t="shared" si="27"/>
        <v>0.49431551193839141</v>
      </c>
      <c r="Q52" s="19">
        <f t="shared" si="27"/>
        <v>3.4954518003649122</v>
      </c>
      <c r="R52" s="19">
        <f t="shared" si="27"/>
        <v>0.11104330887755307</v>
      </c>
      <c r="S52" s="19">
        <f t="shared" si="27"/>
        <v>0.27230006702827642</v>
      </c>
      <c r="T52" s="19">
        <f t="shared" si="27"/>
        <v>2.8984409910127273</v>
      </c>
      <c r="U52" s="19">
        <f t="shared" si="27"/>
        <v>1.9881339032304664E-2</v>
      </c>
      <c r="V52" s="19">
        <f t="shared" si="27"/>
        <v>0.10405510948876928</v>
      </c>
      <c r="W52" s="19">
        <f t="shared" si="27"/>
        <v>0.25951079624917023</v>
      </c>
    </row>
    <row r="53" spans="1:23" ht="15" x14ac:dyDescent="0.25">
      <c r="A53" s="8">
        <f t="shared" si="18"/>
        <v>15</v>
      </c>
      <c r="B53" s="19">
        <f t="shared" ref="B53:K53" si="28">_xlfn.FORECAST.LINEAR($A27,B$5:B$18,$A$5:$A$18)</f>
        <v>3.9867574149313931</v>
      </c>
      <c r="C53" s="19">
        <f t="shared" si="28"/>
        <v>4.9317748553693725</v>
      </c>
      <c r="D53" s="19">
        <f t="shared" si="28"/>
        <v>0.48046689432742712</v>
      </c>
      <c r="E53" s="19">
        <f t="shared" si="28"/>
        <v>3.79004726471533</v>
      </c>
      <c r="F53" s="19">
        <f t="shared" si="28"/>
        <v>0.10007281784862465</v>
      </c>
      <c r="G53" s="19">
        <f t="shared" si="28"/>
        <v>0.26117593205473039</v>
      </c>
      <c r="H53" s="19">
        <f t="shared" si="28"/>
        <v>2.7006846145204904</v>
      </c>
      <c r="I53" s="19">
        <f t="shared" si="28"/>
        <v>2.2264489932484442E-2</v>
      </c>
      <c r="J53" s="19">
        <f t="shared" si="28"/>
        <v>9.9031608948107211E-2</v>
      </c>
      <c r="K53" s="19">
        <f t="shared" si="28"/>
        <v>0.33509675076601525</v>
      </c>
      <c r="L53" s="2"/>
      <c r="M53" s="40">
        <f t="shared" si="20"/>
        <v>15</v>
      </c>
      <c r="N53" s="19">
        <f>_xlfn.FORECAST.LINEAR($A27,B$5:B$18,$A$5:$A$18)</f>
        <v>3.9867574149313931</v>
      </c>
      <c r="O53" s="19">
        <f t="shared" ref="O53:W53" si="29">_xlfn.FORECAST.LINEAR($A27,C$5:C$18,$A$5:$A$18)</f>
        <v>4.9317748553693725</v>
      </c>
      <c r="P53" s="19">
        <f t="shared" si="29"/>
        <v>0.48046689432742712</v>
      </c>
      <c r="Q53" s="19">
        <f t="shared" si="29"/>
        <v>3.79004726471533</v>
      </c>
      <c r="R53" s="19">
        <f t="shared" si="29"/>
        <v>0.10007281784862465</v>
      </c>
      <c r="S53" s="19">
        <f t="shared" si="29"/>
        <v>0.26117593205473039</v>
      </c>
      <c r="T53" s="19">
        <f t="shared" si="29"/>
        <v>2.7006846145204904</v>
      </c>
      <c r="U53" s="19">
        <f t="shared" si="29"/>
        <v>2.2264489932484442E-2</v>
      </c>
      <c r="V53" s="19">
        <f t="shared" si="29"/>
        <v>9.9031608948107211E-2</v>
      </c>
      <c r="W53" s="19">
        <f t="shared" si="29"/>
        <v>0.33509675076601525</v>
      </c>
    </row>
    <row r="54" spans="1:23" ht="15" x14ac:dyDescent="0.25">
      <c r="A54" s="8">
        <f t="shared" si="18"/>
        <v>16</v>
      </c>
      <c r="B54" s="19">
        <f t="shared" ref="B54:K54" si="30">_xlfn.FORECAST.LINEAR($A28,B$5:B$19,$A$5:$A$19)</f>
        <v>4.3750663823366871</v>
      </c>
      <c r="C54" s="19">
        <f t="shared" si="30"/>
        <v>5.04686065933676</v>
      </c>
      <c r="D54" s="19">
        <f t="shared" si="30"/>
        <v>0.47998516487585863</v>
      </c>
      <c r="E54" s="19">
        <f t="shared" si="30"/>
        <v>3.9176315484581039</v>
      </c>
      <c r="F54" s="19">
        <f t="shared" si="30"/>
        <v>9.5244051643951777E-2</v>
      </c>
      <c r="G54" s="19">
        <f t="shared" si="30"/>
        <v>0.24990587411005372</v>
      </c>
      <c r="H54" s="19">
        <f t="shared" si="30"/>
        <v>2.7514961893790129</v>
      </c>
      <c r="I54" s="19">
        <f t="shared" si="30"/>
        <v>2.0901481687529925E-2</v>
      </c>
      <c r="J54" s="19">
        <f t="shared" si="30"/>
        <v>9.58174097510439E-2</v>
      </c>
      <c r="K54" s="19">
        <f t="shared" si="30"/>
        <v>0.27826555050949631</v>
      </c>
      <c r="L54" s="2"/>
      <c r="M54" s="40">
        <f t="shared" si="20"/>
        <v>16</v>
      </c>
      <c r="N54" s="19">
        <f t="shared" ref="N54:W54" si="31">_xlfn.FORECAST.LINEAR($A28,B$5:B$19,$A$5:$A$19)</f>
        <v>4.3750663823366871</v>
      </c>
      <c r="O54" s="19">
        <f t="shared" si="31"/>
        <v>5.04686065933676</v>
      </c>
      <c r="P54" s="19">
        <f t="shared" si="31"/>
        <v>0.47998516487585863</v>
      </c>
      <c r="Q54" s="19">
        <f t="shared" si="31"/>
        <v>3.9176315484581039</v>
      </c>
      <c r="R54" s="19">
        <f t="shared" si="31"/>
        <v>9.5244051643951777E-2</v>
      </c>
      <c r="S54" s="19">
        <f t="shared" si="31"/>
        <v>0.24990587411005372</v>
      </c>
      <c r="T54" s="19">
        <f t="shared" si="31"/>
        <v>2.7514961893790129</v>
      </c>
      <c r="U54" s="19">
        <f t="shared" si="31"/>
        <v>2.0901481687529925E-2</v>
      </c>
      <c r="V54" s="19">
        <f t="shared" si="31"/>
        <v>9.58174097510439E-2</v>
      </c>
      <c r="W54" s="19">
        <f t="shared" si="31"/>
        <v>0.27826555050949631</v>
      </c>
    </row>
    <row r="55" spans="1:23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" x14ac:dyDescent="0.25">
      <c r="A56" s="9"/>
      <c r="B56" s="36" t="s">
        <v>23</v>
      </c>
      <c r="C56" s="29"/>
      <c r="D56" s="29"/>
      <c r="E56" s="29"/>
      <c r="F56" s="29"/>
      <c r="G56" s="29"/>
      <c r="H56" s="29"/>
      <c r="I56" s="29"/>
      <c r="J56" s="29"/>
      <c r="K56" s="29"/>
      <c r="L56" s="2"/>
      <c r="M56" s="41"/>
      <c r="N56" s="36" t="s">
        <v>23</v>
      </c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15" x14ac:dyDescent="0.25">
      <c r="A57" s="10">
        <f t="shared" ref="A57:A62" si="32">A49</f>
        <v>11</v>
      </c>
      <c r="B57" s="29">
        <f t="shared" ref="B57:K62" si="33">ABS((B15-B49)/B15)</f>
        <v>1.6066606305217498E-2</v>
      </c>
      <c r="C57" s="29">
        <f t="shared" si="33"/>
        <v>0.31134900773901136</v>
      </c>
      <c r="D57" s="29">
        <f t="shared" si="33"/>
        <v>0.2268125309055313</v>
      </c>
      <c r="E57" s="29">
        <f t="shared" si="33"/>
        <v>0.46803442608423873</v>
      </c>
      <c r="F57" s="29">
        <f t="shared" si="33"/>
        <v>0.13207483047414423</v>
      </c>
      <c r="G57" s="29">
        <f t="shared" si="33"/>
        <v>0.10180050541758937</v>
      </c>
      <c r="H57" s="29">
        <f t="shared" si="33"/>
        <v>0.20849869549830485</v>
      </c>
      <c r="I57" s="29">
        <f t="shared" si="33"/>
        <v>0.12970866764284966</v>
      </c>
      <c r="J57" s="29">
        <f t="shared" si="33"/>
        <v>7.3426280782971462E-2</v>
      </c>
      <c r="K57" s="29">
        <f t="shared" si="33"/>
        <v>2.4956780988468394</v>
      </c>
      <c r="L57" s="2"/>
      <c r="M57" s="42">
        <f t="shared" ref="M57:M62" si="34">M49</f>
        <v>11</v>
      </c>
      <c r="N57" s="29">
        <f t="shared" ref="N57:W62" si="35">ABS((B15-N49)/B15)</f>
        <v>1.6066606305217498E-2</v>
      </c>
      <c r="O57" s="29">
        <f t="shared" si="35"/>
        <v>0.31134900773901136</v>
      </c>
      <c r="P57" s="29">
        <f t="shared" si="35"/>
        <v>0.2268125309055313</v>
      </c>
      <c r="Q57" s="29">
        <f t="shared" si="35"/>
        <v>0.46803442608423873</v>
      </c>
      <c r="R57" s="29">
        <f t="shared" si="35"/>
        <v>0.13207483047414423</v>
      </c>
      <c r="S57" s="29">
        <f t="shared" si="35"/>
        <v>0.10180050541758937</v>
      </c>
      <c r="T57" s="29">
        <f t="shared" si="35"/>
        <v>0.20849869549830485</v>
      </c>
      <c r="U57" s="29">
        <f t="shared" si="35"/>
        <v>0.12970866764284966</v>
      </c>
      <c r="V57" s="29">
        <f t="shared" si="35"/>
        <v>7.3426280782971462E-2</v>
      </c>
      <c r="W57" s="29">
        <f t="shared" si="35"/>
        <v>2.4956780988468394</v>
      </c>
    </row>
    <row r="58" spans="1:23" ht="15" x14ac:dyDescent="0.25">
      <c r="A58" s="10">
        <f t="shared" si="32"/>
        <v>12</v>
      </c>
      <c r="B58" s="29">
        <f t="shared" si="33"/>
        <v>0.14602092887023294</v>
      </c>
      <c r="C58" s="29">
        <f t="shared" si="33"/>
        <v>6.6069616866484646E-2</v>
      </c>
      <c r="D58" s="29">
        <f t="shared" si="33"/>
        <v>1.8588363022151047E-3</v>
      </c>
      <c r="E58" s="29">
        <f t="shared" si="33"/>
        <v>0.34525976575219197</v>
      </c>
      <c r="F58" s="29">
        <f t="shared" si="33"/>
        <v>0.37330034968851095</v>
      </c>
      <c r="G58" s="29">
        <f t="shared" si="33"/>
        <v>0.22111294265882966</v>
      </c>
      <c r="H58" s="29">
        <f t="shared" si="33"/>
        <v>0.20209518443943639</v>
      </c>
      <c r="I58" s="29">
        <f t="shared" si="33"/>
        <v>0.46105681554635558</v>
      </c>
      <c r="J58" s="29">
        <f t="shared" si="33"/>
        <v>4.3678642078298732E-2</v>
      </c>
      <c r="K58" s="29">
        <f t="shared" si="33"/>
        <v>0.2258963406728911</v>
      </c>
      <c r="L58" s="2"/>
      <c r="M58" s="42">
        <f t="shared" si="34"/>
        <v>12</v>
      </c>
      <c r="N58" s="29">
        <f t="shared" si="35"/>
        <v>0.14602092887023294</v>
      </c>
      <c r="O58" s="29">
        <f t="shared" si="35"/>
        <v>6.6069616866484646E-2</v>
      </c>
      <c r="P58" s="29">
        <f t="shared" si="35"/>
        <v>1.8588363022151047E-3</v>
      </c>
      <c r="Q58" s="29">
        <f t="shared" si="35"/>
        <v>0.34525976575219197</v>
      </c>
      <c r="R58" s="29">
        <f t="shared" si="35"/>
        <v>0.37330034968851095</v>
      </c>
      <c r="S58" s="29">
        <f t="shared" si="35"/>
        <v>0.22111294265882966</v>
      </c>
      <c r="T58" s="29">
        <f t="shared" si="35"/>
        <v>0.20209518443943639</v>
      </c>
      <c r="U58" s="29">
        <f t="shared" si="35"/>
        <v>0.46105681554635558</v>
      </c>
      <c r="V58" s="29">
        <f t="shared" si="35"/>
        <v>4.3678642078298732E-2</v>
      </c>
      <c r="W58" s="29">
        <f t="shared" si="35"/>
        <v>0.2258963406728911</v>
      </c>
    </row>
    <row r="59" spans="1:23" ht="15" x14ac:dyDescent="0.25">
      <c r="A59" s="10">
        <f t="shared" si="32"/>
        <v>13</v>
      </c>
      <c r="B59" s="29">
        <f t="shared" si="33"/>
        <v>5.6752979395100669E-2</v>
      </c>
      <c r="C59" s="29">
        <f t="shared" si="33"/>
        <v>9.0210285183861372E-2</v>
      </c>
      <c r="D59" s="29">
        <f t="shared" si="33"/>
        <v>0.57650596204608417</v>
      </c>
      <c r="E59" s="29">
        <f t="shared" si="33"/>
        <v>0.26574213053230267</v>
      </c>
      <c r="F59" s="29">
        <f t="shared" si="33"/>
        <v>5.3562575915964243E-2</v>
      </c>
      <c r="G59" s="29">
        <f t="shared" si="33"/>
        <v>3.0176204287419572E-2</v>
      </c>
      <c r="H59" s="29">
        <f t="shared" si="33"/>
        <v>0.27301261602230009</v>
      </c>
      <c r="I59" s="29">
        <f t="shared" si="33"/>
        <v>0.17881290876592931</v>
      </c>
      <c r="J59" s="29">
        <f t="shared" si="33"/>
        <v>0.58982552494227813</v>
      </c>
      <c r="K59" s="29">
        <f t="shared" si="33"/>
        <v>1.9448659529509351</v>
      </c>
      <c r="L59" s="2"/>
      <c r="M59" s="42">
        <f t="shared" si="34"/>
        <v>13</v>
      </c>
      <c r="N59" s="29">
        <f t="shared" si="35"/>
        <v>5.6752979395100669E-2</v>
      </c>
      <c r="O59" s="29">
        <f t="shared" si="35"/>
        <v>9.0210285183861372E-2</v>
      </c>
      <c r="P59" s="29">
        <f t="shared" si="35"/>
        <v>0.57650596204608417</v>
      </c>
      <c r="Q59" s="29">
        <f t="shared" si="35"/>
        <v>0.26574213053230267</v>
      </c>
      <c r="R59" s="29">
        <f t="shared" si="35"/>
        <v>5.3562575915964243E-2</v>
      </c>
      <c r="S59" s="29">
        <f t="shared" si="35"/>
        <v>3.0176204287419572E-2</v>
      </c>
      <c r="T59" s="29">
        <f t="shared" si="35"/>
        <v>0.27301261602230009</v>
      </c>
      <c r="U59" s="29">
        <f t="shared" si="35"/>
        <v>0.17881290876592931</v>
      </c>
      <c r="V59" s="29">
        <f t="shared" si="35"/>
        <v>0.58982552494227813</v>
      </c>
      <c r="W59" s="29">
        <f t="shared" si="35"/>
        <v>1.9448659529509351</v>
      </c>
    </row>
    <row r="60" spans="1:23" ht="15" x14ac:dyDescent="0.25">
      <c r="A60" s="10">
        <f t="shared" si="32"/>
        <v>14</v>
      </c>
      <c r="B60" s="29">
        <f t="shared" si="33"/>
        <v>0.17379408501965204</v>
      </c>
      <c r="C60" s="29">
        <f t="shared" si="33"/>
        <v>1.2713675447466526E-2</v>
      </c>
      <c r="D60" s="29">
        <f t="shared" si="33"/>
        <v>0.22319094482008853</v>
      </c>
      <c r="E60" s="29">
        <f t="shared" si="33"/>
        <v>0.27276885777108895</v>
      </c>
      <c r="F60" s="29">
        <f t="shared" si="33"/>
        <v>0.51727533012725757</v>
      </c>
      <c r="G60" s="29">
        <f t="shared" si="33"/>
        <v>6.4460373679190927E-2</v>
      </c>
      <c r="H60" s="29">
        <f t="shared" si="33"/>
        <v>0.23358881310596097</v>
      </c>
      <c r="I60" s="29">
        <f t="shared" si="33"/>
        <v>0.29811759552767064</v>
      </c>
      <c r="J60" s="29">
        <f t="shared" si="33"/>
        <v>0.23456080606285212</v>
      </c>
      <c r="K60" s="29">
        <f t="shared" si="33"/>
        <v>0.51999270762465888</v>
      </c>
      <c r="L60" s="2"/>
      <c r="M60" s="42">
        <f t="shared" si="34"/>
        <v>14</v>
      </c>
      <c r="N60" s="29">
        <f t="shared" si="35"/>
        <v>0.17379408501965204</v>
      </c>
      <c r="O60" s="29">
        <f t="shared" si="35"/>
        <v>1.2713675447466526E-2</v>
      </c>
      <c r="P60" s="29">
        <f t="shared" si="35"/>
        <v>0.22319094482008853</v>
      </c>
      <c r="Q60" s="29">
        <f t="shared" si="35"/>
        <v>0.27276885777108895</v>
      </c>
      <c r="R60" s="29">
        <f t="shared" si="35"/>
        <v>0.51727533012725757</v>
      </c>
      <c r="S60" s="29">
        <f t="shared" si="35"/>
        <v>6.4460373679190927E-2</v>
      </c>
      <c r="T60" s="29">
        <f t="shared" si="35"/>
        <v>0.23358881310596097</v>
      </c>
      <c r="U60" s="29">
        <f t="shared" si="35"/>
        <v>0.29811759552767064</v>
      </c>
      <c r="V60" s="29">
        <f t="shared" si="35"/>
        <v>0.23456080606285212</v>
      </c>
      <c r="W60" s="29">
        <f t="shared" si="35"/>
        <v>0.51999270762465888</v>
      </c>
    </row>
    <row r="61" spans="1:23" ht="15" x14ac:dyDescent="0.25">
      <c r="A61" s="10">
        <f t="shared" si="32"/>
        <v>15</v>
      </c>
      <c r="B61" s="29">
        <f t="shared" si="33"/>
        <v>0.28095976475136386</v>
      </c>
      <c r="C61" s="29">
        <f t="shared" si="33"/>
        <v>4.4708359379437269E-2</v>
      </c>
      <c r="D61" s="29">
        <f t="shared" si="33"/>
        <v>8.3064089907776376E-2</v>
      </c>
      <c r="E61" s="29">
        <f t="shared" si="33"/>
        <v>0.14407256771118013</v>
      </c>
      <c r="F61" s="29">
        <f t="shared" si="33"/>
        <v>0.15558831924319691</v>
      </c>
      <c r="G61" s="29">
        <f t="shared" si="33"/>
        <v>6.7209030081143525E-2</v>
      </c>
      <c r="H61" s="29">
        <f t="shared" si="33"/>
        <v>0.12981506478883265</v>
      </c>
      <c r="I61" s="29">
        <f t="shared" si="33"/>
        <v>0.36097593786767163</v>
      </c>
      <c r="J61" s="29">
        <f t="shared" si="33"/>
        <v>0.14154087802495863</v>
      </c>
      <c r="K61" s="29">
        <f t="shared" si="33"/>
        <v>2.0568775539946471</v>
      </c>
      <c r="L61" s="2"/>
      <c r="M61" s="42">
        <f t="shared" si="34"/>
        <v>15</v>
      </c>
      <c r="N61" s="29">
        <f t="shared" si="35"/>
        <v>0.28095976475136386</v>
      </c>
      <c r="O61" s="29">
        <f t="shared" si="35"/>
        <v>4.4708359379437269E-2</v>
      </c>
      <c r="P61" s="29">
        <f t="shared" si="35"/>
        <v>8.3064089907776376E-2</v>
      </c>
      <c r="Q61" s="29">
        <f t="shared" si="35"/>
        <v>0.14407256771118013</v>
      </c>
      <c r="R61" s="29">
        <f t="shared" si="35"/>
        <v>0.15558831924319691</v>
      </c>
      <c r="S61" s="29">
        <f t="shared" si="35"/>
        <v>6.7209030081143525E-2</v>
      </c>
      <c r="T61" s="29">
        <f t="shared" si="35"/>
        <v>0.12981506478883265</v>
      </c>
      <c r="U61" s="29">
        <f t="shared" si="35"/>
        <v>0.36097593786767163</v>
      </c>
      <c r="V61" s="29">
        <f t="shared" si="35"/>
        <v>0.14154087802495863</v>
      </c>
      <c r="W61" s="29">
        <f t="shared" si="35"/>
        <v>2.0568775539946471</v>
      </c>
    </row>
    <row r="62" spans="1:23" ht="15" x14ac:dyDescent="0.25">
      <c r="A62" s="10">
        <f t="shared" si="32"/>
        <v>16</v>
      </c>
      <c r="B62" s="29">
        <f t="shared" si="33"/>
        <v>9.5122357841258165E-2</v>
      </c>
      <c r="C62" s="29">
        <f t="shared" si="33"/>
        <v>0.42550648939223906</v>
      </c>
      <c r="D62" s="29">
        <f t="shared" si="33"/>
        <v>9.9955990393916463E-2</v>
      </c>
      <c r="E62" s="29">
        <f t="shared" si="33"/>
        <v>0.19608937530581827</v>
      </c>
      <c r="F62" s="29">
        <f t="shared" si="33"/>
        <v>9.2518133587884605E-2</v>
      </c>
      <c r="G62" s="29">
        <f t="shared" si="33"/>
        <v>0.19926976821473094</v>
      </c>
      <c r="H62" s="29">
        <f t="shared" si="33"/>
        <v>0.17843590176128346</v>
      </c>
      <c r="I62" s="29">
        <f t="shared" si="33"/>
        <v>0.43637234136332126</v>
      </c>
      <c r="J62" s="29">
        <f t="shared" si="33"/>
        <v>0.71049375802411219</v>
      </c>
      <c r="K62" s="29">
        <f t="shared" si="33"/>
        <v>1.5384421468067286</v>
      </c>
      <c r="L62" s="2"/>
      <c r="M62" s="42">
        <f t="shared" si="34"/>
        <v>16</v>
      </c>
      <c r="N62" s="29">
        <f t="shared" si="35"/>
        <v>9.5122357841258165E-2</v>
      </c>
      <c r="O62" s="29">
        <f t="shared" si="35"/>
        <v>0.42550648939223906</v>
      </c>
      <c r="P62" s="29">
        <f t="shared" si="35"/>
        <v>9.9955990393916463E-2</v>
      </c>
      <c r="Q62" s="29">
        <f t="shared" si="35"/>
        <v>0.19608937530581827</v>
      </c>
      <c r="R62" s="29">
        <f t="shared" si="35"/>
        <v>9.2518133587884605E-2</v>
      </c>
      <c r="S62" s="29">
        <f t="shared" si="35"/>
        <v>0.19926976821473094</v>
      </c>
      <c r="T62" s="29">
        <f t="shared" si="35"/>
        <v>0.17843590176128346</v>
      </c>
      <c r="U62" s="29">
        <f t="shared" si="35"/>
        <v>0.43637234136332126</v>
      </c>
      <c r="V62" s="29">
        <f t="shared" si="35"/>
        <v>0.71049375802411219</v>
      </c>
      <c r="W62" s="29">
        <f t="shared" si="35"/>
        <v>1.5384421468067286</v>
      </c>
    </row>
    <row r="63" spans="1:23" s="4" customFormat="1" ht="15" x14ac:dyDescent="0.25">
      <c r="A63" s="47" t="s">
        <v>12</v>
      </c>
      <c r="B63" s="47">
        <f>(1/COUNT(B57:B62)*SUM(B57:B62))</f>
        <v>0.12811945369713751</v>
      </c>
      <c r="C63" s="47">
        <f t="shared" ref="C63:K63" si="36">(1/COUNT(C57:C62)*SUM(C57:C62))</f>
        <v>0.15842623900141672</v>
      </c>
      <c r="D63" s="47">
        <f t="shared" si="36"/>
        <v>0.20189805906260197</v>
      </c>
      <c r="E63" s="47">
        <f t="shared" si="36"/>
        <v>0.28199452052613677</v>
      </c>
      <c r="F63" s="47">
        <f t="shared" si="36"/>
        <v>0.2207199231728264</v>
      </c>
      <c r="G63" s="47">
        <f t="shared" si="36"/>
        <v>0.114004804056484</v>
      </c>
      <c r="H63" s="47">
        <f t="shared" si="36"/>
        <v>0.20424104593601972</v>
      </c>
      <c r="I63" s="47">
        <f t="shared" si="36"/>
        <v>0.31084071111896638</v>
      </c>
      <c r="J63" s="47">
        <f t="shared" si="36"/>
        <v>0.29892098165257852</v>
      </c>
      <c r="K63" s="47">
        <f t="shared" si="36"/>
        <v>1.4636254668161164</v>
      </c>
      <c r="M63" s="47" t="s">
        <v>12</v>
      </c>
      <c r="N63" s="47">
        <f>(1/COUNT(N57:N62)*SUM(N57:N62))</f>
        <v>0.12811945369713751</v>
      </c>
      <c r="O63" s="47">
        <f t="shared" ref="O63:W63" si="37">(1/COUNT(O57:O62)*SUM(O57:O62))</f>
        <v>0.15842623900141672</v>
      </c>
      <c r="P63" s="47">
        <f t="shared" si="37"/>
        <v>0.20189805906260197</v>
      </c>
      <c r="Q63" s="47">
        <f t="shared" si="37"/>
        <v>0.28199452052613677</v>
      </c>
      <c r="R63" s="47">
        <f t="shared" si="37"/>
        <v>0.2207199231728264</v>
      </c>
      <c r="S63" s="47">
        <f t="shared" si="37"/>
        <v>0.114004804056484</v>
      </c>
      <c r="T63" s="47">
        <f t="shared" si="37"/>
        <v>0.20424104593601972</v>
      </c>
      <c r="U63" s="47">
        <f t="shared" si="37"/>
        <v>0.31084071111896638</v>
      </c>
      <c r="V63" s="47">
        <f t="shared" si="37"/>
        <v>0.29892098165257852</v>
      </c>
      <c r="W63" s="47">
        <f t="shared" si="37"/>
        <v>1.4636254668161164</v>
      </c>
    </row>
    <row r="64" spans="1:23" ht="15" x14ac:dyDescent="0.25">
      <c r="A64" s="1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2"/>
      <c r="M64" s="45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4" ht="15" x14ac:dyDescent="0.25">
      <c r="A65" s="12"/>
      <c r="B65" s="31" t="s">
        <v>56</v>
      </c>
      <c r="C65" s="32"/>
      <c r="D65" s="32"/>
      <c r="E65" s="32"/>
      <c r="F65" s="32"/>
      <c r="G65" s="32"/>
      <c r="H65" s="32"/>
      <c r="I65" s="32"/>
      <c r="J65" s="32"/>
      <c r="K65" s="32"/>
      <c r="L65" s="2"/>
      <c r="M65" s="43"/>
      <c r="N65" s="31" t="str">
        <f>B65</f>
        <v>Errors RSME upd</v>
      </c>
      <c r="O65" s="32"/>
      <c r="P65" s="32"/>
      <c r="Q65" s="32"/>
      <c r="R65" s="32"/>
      <c r="S65" s="32"/>
      <c r="T65" s="32"/>
      <c r="U65" s="32"/>
      <c r="V65" s="32"/>
      <c r="W65" s="32"/>
    </row>
    <row r="66" spans="1:24" ht="15" x14ac:dyDescent="0.25">
      <c r="A66" s="13">
        <f>A40</f>
        <v>11</v>
      </c>
      <c r="B66" s="32">
        <f>(B49-B15)^2</f>
        <v>4.8738947356791072E-3</v>
      </c>
      <c r="C66" s="32">
        <f t="shared" ref="C66:K66" si="38">(C49-C15)^2</f>
        <v>3.0101810077982925</v>
      </c>
      <c r="D66" s="32">
        <f t="shared" si="38"/>
        <v>1.7942775661837874E-2</v>
      </c>
      <c r="E66" s="32">
        <f t="shared" si="38"/>
        <v>4.5268599306008452</v>
      </c>
      <c r="F66" s="32">
        <f t="shared" si="38"/>
        <v>1.4115577834329749E-4</v>
      </c>
      <c r="G66" s="32">
        <f t="shared" si="38"/>
        <v>8.9824500714323044E-4</v>
      </c>
      <c r="H66" s="32">
        <f t="shared" si="38"/>
        <v>0.41386363167900503</v>
      </c>
      <c r="I66" s="32">
        <f t="shared" si="38"/>
        <v>7.1734455130716023E-6</v>
      </c>
      <c r="J66" s="32">
        <f t="shared" si="38"/>
        <v>7.5388860701681616E-5</v>
      </c>
      <c r="K66" s="32">
        <f t="shared" si="38"/>
        <v>7.484477431108448E-2</v>
      </c>
      <c r="L66" s="2"/>
      <c r="M66" s="44">
        <f>M40</f>
        <v>11</v>
      </c>
      <c r="N66" s="32">
        <f>(N49-B15)^2</f>
        <v>4.8738947356791072E-3</v>
      </c>
      <c r="O66" s="32">
        <f t="shared" ref="O66:W66" si="39">(O49-C15)^2</f>
        <v>3.0101810077982925</v>
      </c>
      <c r="P66" s="32">
        <f t="shared" si="39"/>
        <v>1.7942775661837874E-2</v>
      </c>
      <c r="Q66" s="32">
        <f t="shared" si="39"/>
        <v>4.5268599306008452</v>
      </c>
      <c r="R66" s="32">
        <f t="shared" si="39"/>
        <v>1.4115577834329749E-4</v>
      </c>
      <c r="S66" s="32">
        <f t="shared" si="39"/>
        <v>8.9824500714323044E-4</v>
      </c>
      <c r="T66" s="32">
        <f t="shared" si="39"/>
        <v>0.41386363167900503</v>
      </c>
      <c r="U66" s="32">
        <f t="shared" si="39"/>
        <v>7.1734455130716023E-6</v>
      </c>
      <c r="V66" s="32">
        <f t="shared" si="39"/>
        <v>7.5388860701681616E-5</v>
      </c>
      <c r="W66" s="32">
        <f t="shared" si="39"/>
        <v>7.484477431108448E-2</v>
      </c>
    </row>
    <row r="67" spans="1:24" ht="15" x14ac:dyDescent="0.25">
      <c r="A67" s="13">
        <f t="shared" ref="A67:A71" si="40">A41</f>
        <v>12</v>
      </c>
      <c r="B67" s="32">
        <f t="shared" ref="B67:K67" si="41">(B50-B16)^2</f>
        <v>0.3160969957891645</v>
      </c>
      <c r="C67" s="32">
        <f t="shared" si="41"/>
        <v>8.0668596575936072E-2</v>
      </c>
      <c r="D67" s="32">
        <f t="shared" si="41"/>
        <v>9.2914611730011608E-7</v>
      </c>
      <c r="E67" s="32">
        <f t="shared" si="41"/>
        <v>2.366517840533469</v>
      </c>
      <c r="F67" s="32">
        <f t="shared" si="41"/>
        <v>3.262753307354645E-3</v>
      </c>
      <c r="G67" s="32">
        <f t="shared" si="41"/>
        <v>5.6567501024583312E-3</v>
      </c>
      <c r="H67" s="32">
        <f t="shared" si="41"/>
        <v>0.41653117840149168</v>
      </c>
      <c r="I67" s="32">
        <f t="shared" si="41"/>
        <v>5.1885675078475111E-5</v>
      </c>
      <c r="J67" s="32">
        <f t="shared" si="41"/>
        <v>2.2981685239396525E-5</v>
      </c>
      <c r="K67" s="32">
        <f t="shared" si="41"/>
        <v>7.4173388289237316E-3</v>
      </c>
      <c r="L67" s="2"/>
      <c r="M67" s="44">
        <f t="shared" ref="M67:M71" si="42">M41</f>
        <v>12</v>
      </c>
      <c r="N67" s="32">
        <f t="shared" ref="N67:N71" si="43">(N50-B16)^2</f>
        <v>0.3160969957891645</v>
      </c>
      <c r="O67" s="32">
        <f t="shared" ref="O67:O71" si="44">(O50-C16)^2</f>
        <v>8.0668596575936072E-2</v>
      </c>
      <c r="P67" s="32">
        <f t="shared" ref="P67:P71" si="45">(P50-D16)^2</f>
        <v>9.2914611730011608E-7</v>
      </c>
      <c r="Q67" s="32">
        <f t="shared" ref="Q67:Q71" si="46">(Q50-E16)^2</f>
        <v>2.366517840533469</v>
      </c>
      <c r="R67" s="32">
        <f t="shared" ref="R67:R71" si="47">(R50-F16)^2</f>
        <v>3.262753307354645E-3</v>
      </c>
      <c r="S67" s="32">
        <f t="shared" ref="S67:S71" si="48">(S50-G16)^2</f>
        <v>5.6567501024583312E-3</v>
      </c>
      <c r="T67" s="32">
        <f t="shared" ref="T67:T71" si="49">(T50-H16)^2</f>
        <v>0.41653117840149168</v>
      </c>
      <c r="U67" s="32">
        <f t="shared" ref="U67:U71" si="50">(U50-I16)^2</f>
        <v>5.1885675078475111E-5</v>
      </c>
      <c r="V67" s="32">
        <f t="shared" ref="V67:V71" si="51">(V50-J16)^2</f>
        <v>2.2981685239396525E-5</v>
      </c>
      <c r="W67" s="32">
        <f t="shared" ref="W67:W71" si="52">(W50-K16)^2</f>
        <v>7.4173388289237316E-3</v>
      </c>
    </row>
    <row r="68" spans="1:24" ht="15" x14ac:dyDescent="0.25">
      <c r="A68" s="13">
        <f t="shared" si="40"/>
        <v>13</v>
      </c>
      <c r="B68" s="32">
        <f t="shared" ref="B68:K68" si="53">(B51-B17)^2</f>
        <v>5.1969283467192762E-2</v>
      </c>
      <c r="C68" s="32">
        <f t="shared" si="53"/>
        <v>0.15005860226766607</v>
      </c>
      <c r="D68" s="32">
        <f t="shared" si="53"/>
        <v>3.8457588331375928E-2</v>
      </c>
      <c r="E68" s="32">
        <f t="shared" si="53"/>
        <v>1.3853213659259414</v>
      </c>
      <c r="F68" s="32">
        <f t="shared" si="53"/>
        <v>3.2870681307007801E-5</v>
      </c>
      <c r="G68" s="32">
        <f t="shared" si="53"/>
        <v>6.7738934509824133E-5</v>
      </c>
      <c r="H68" s="32">
        <f t="shared" si="53"/>
        <v>1.0012436992085929</v>
      </c>
      <c r="I68" s="32">
        <f t="shared" si="53"/>
        <v>9.9325554033124888E-6</v>
      </c>
      <c r="J68" s="32">
        <f t="shared" si="53"/>
        <v>1.8256375926768583E-3</v>
      </c>
      <c r="K68" s="32">
        <f t="shared" si="53"/>
        <v>4.5453119493524922E-2</v>
      </c>
      <c r="L68" s="2"/>
      <c r="M68" s="44">
        <f t="shared" si="42"/>
        <v>13</v>
      </c>
      <c r="N68" s="32">
        <f t="shared" si="43"/>
        <v>5.1969283467192762E-2</v>
      </c>
      <c r="O68" s="32">
        <f t="shared" si="44"/>
        <v>0.15005860226766607</v>
      </c>
      <c r="P68" s="32">
        <f t="shared" si="45"/>
        <v>3.8457588331375928E-2</v>
      </c>
      <c r="Q68" s="32">
        <f t="shared" si="46"/>
        <v>1.3853213659259414</v>
      </c>
      <c r="R68" s="32">
        <f t="shared" si="47"/>
        <v>3.2870681307007801E-5</v>
      </c>
      <c r="S68" s="32">
        <f t="shared" si="48"/>
        <v>6.7738934509824133E-5</v>
      </c>
      <c r="T68" s="32">
        <f t="shared" si="49"/>
        <v>1.0012436992085929</v>
      </c>
      <c r="U68" s="32">
        <f t="shared" si="50"/>
        <v>9.9325554033124888E-6</v>
      </c>
      <c r="V68" s="32">
        <f t="shared" si="51"/>
        <v>1.8256375926768583E-3</v>
      </c>
      <c r="W68" s="32">
        <f t="shared" si="52"/>
        <v>4.5453119493524922E-2</v>
      </c>
    </row>
    <row r="69" spans="1:24" ht="15" x14ac:dyDescent="0.25">
      <c r="A69" s="13">
        <f t="shared" si="40"/>
        <v>14</v>
      </c>
      <c r="B69" s="32">
        <f t="shared" ref="B69:K69" si="54">(B52-B18)^2</f>
        <v>0.38170388839333524</v>
      </c>
      <c r="C69" s="32">
        <f t="shared" si="54"/>
        <v>3.7331276190732078E-3</v>
      </c>
      <c r="D69" s="32">
        <f t="shared" si="54"/>
        <v>8.1352912345818342E-3</v>
      </c>
      <c r="E69" s="32">
        <f t="shared" si="54"/>
        <v>1.7189026026723724</v>
      </c>
      <c r="F69" s="32">
        <f t="shared" si="54"/>
        <v>1.4331760067700045E-3</v>
      </c>
      <c r="G69" s="32">
        <f t="shared" si="54"/>
        <v>2.7190809464158554E-4</v>
      </c>
      <c r="H69" s="32">
        <f t="shared" si="54"/>
        <v>0.30122579653153364</v>
      </c>
      <c r="I69" s="32">
        <f t="shared" si="54"/>
        <v>7.1307920519839187E-5</v>
      </c>
      <c r="J69" s="32">
        <f t="shared" si="54"/>
        <v>3.9085236260235268E-4</v>
      </c>
      <c r="K69" s="32">
        <f t="shared" si="54"/>
        <v>7.9033223561502261E-2</v>
      </c>
      <c r="L69" s="2"/>
      <c r="M69" s="44">
        <f t="shared" si="42"/>
        <v>14</v>
      </c>
      <c r="N69" s="32">
        <f t="shared" si="43"/>
        <v>0.38170388839333524</v>
      </c>
      <c r="O69" s="32">
        <f t="shared" si="44"/>
        <v>3.7331276190732078E-3</v>
      </c>
      <c r="P69" s="32">
        <f t="shared" si="45"/>
        <v>8.1352912345818342E-3</v>
      </c>
      <c r="Q69" s="32">
        <f t="shared" si="46"/>
        <v>1.7189026026723724</v>
      </c>
      <c r="R69" s="32">
        <f t="shared" si="47"/>
        <v>1.4331760067700045E-3</v>
      </c>
      <c r="S69" s="32">
        <f t="shared" si="48"/>
        <v>2.7190809464158554E-4</v>
      </c>
      <c r="T69" s="32">
        <f t="shared" si="49"/>
        <v>0.30122579653153364</v>
      </c>
      <c r="U69" s="32">
        <f t="shared" si="50"/>
        <v>7.1307920519839187E-5</v>
      </c>
      <c r="V69" s="32">
        <f t="shared" si="51"/>
        <v>3.9085236260235268E-4</v>
      </c>
      <c r="W69" s="32">
        <f t="shared" si="52"/>
        <v>7.9033223561502261E-2</v>
      </c>
    </row>
    <row r="70" spans="1:24" ht="15" x14ac:dyDescent="0.25">
      <c r="A70" s="13">
        <f t="shared" si="40"/>
        <v>15</v>
      </c>
      <c r="B70" s="32">
        <f t="shared" ref="B70:K70" si="55">(B53-B19)^2</f>
        <v>2.4267302109486271</v>
      </c>
      <c r="C70" s="32">
        <f t="shared" si="55"/>
        <v>4.4544471543357403E-2</v>
      </c>
      <c r="D70" s="32">
        <f t="shared" si="55"/>
        <v>1.3578295209012092E-3</v>
      </c>
      <c r="E70" s="32">
        <f t="shared" si="55"/>
        <v>0.40698457872135274</v>
      </c>
      <c r="F70" s="32">
        <f t="shared" si="55"/>
        <v>1.8154318465510939E-4</v>
      </c>
      <c r="G70" s="32">
        <f t="shared" si="55"/>
        <v>2.7053445220014024E-4</v>
      </c>
      <c r="H70" s="32">
        <f t="shared" si="55"/>
        <v>0.16232103701720313</v>
      </c>
      <c r="I70" s="32">
        <f t="shared" si="55"/>
        <v>3.4872341842078964E-5</v>
      </c>
      <c r="J70" s="32">
        <f t="shared" si="55"/>
        <v>1.5077471101972165E-4</v>
      </c>
      <c r="K70" s="32">
        <f t="shared" si="55"/>
        <v>5.0839494686613924E-2</v>
      </c>
      <c r="L70" s="2"/>
      <c r="M70" s="44">
        <f t="shared" si="42"/>
        <v>15</v>
      </c>
      <c r="N70" s="32">
        <f t="shared" si="43"/>
        <v>2.4267302109486271</v>
      </c>
      <c r="O70" s="32">
        <f t="shared" si="44"/>
        <v>4.4544471543357403E-2</v>
      </c>
      <c r="P70" s="32">
        <f t="shared" si="45"/>
        <v>1.3578295209012092E-3</v>
      </c>
      <c r="Q70" s="32">
        <f t="shared" si="46"/>
        <v>0.40698457872135274</v>
      </c>
      <c r="R70" s="32">
        <f t="shared" si="47"/>
        <v>1.8154318465510939E-4</v>
      </c>
      <c r="S70" s="32">
        <f t="shared" si="48"/>
        <v>2.7053445220014024E-4</v>
      </c>
      <c r="T70" s="32">
        <f t="shared" si="49"/>
        <v>0.16232103701720313</v>
      </c>
      <c r="U70" s="32">
        <f t="shared" si="50"/>
        <v>3.4872341842078964E-5</v>
      </c>
      <c r="V70" s="32">
        <f t="shared" si="51"/>
        <v>1.5077471101972165E-4</v>
      </c>
      <c r="W70" s="32">
        <f t="shared" si="52"/>
        <v>5.0839494686613924E-2</v>
      </c>
    </row>
    <row r="71" spans="1:24" ht="15" x14ac:dyDescent="0.25">
      <c r="A71" s="13">
        <f t="shared" si="40"/>
        <v>16</v>
      </c>
      <c r="B71" s="32">
        <f t="shared" ref="B71:K71" si="56">(B54-B20)^2</f>
        <v>0.14441397307380166</v>
      </c>
      <c r="C71" s="32">
        <f t="shared" si="56"/>
        <v>2.2694290352803539</v>
      </c>
      <c r="D71" s="32">
        <f t="shared" si="56"/>
        <v>2.8414877697135444E-3</v>
      </c>
      <c r="E71" s="32">
        <f t="shared" si="56"/>
        <v>0.91314504274465547</v>
      </c>
      <c r="F71" s="32">
        <f t="shared" si="56"/>
        <v>9.4287373580061228E-5</v>
      </c>
      <c r="G71" s="32">
        <f t="shared" si="56"/>
        <v>3.8677937632138415E-3</v>
      </c>
      <c r="H71" s="32">
        <f t="shared" si="56"/>
        <v>0.35712430323272709</v>
      </c>
      <c r="I71" s="32">
        <f t="shared" si="56"/>
        <v>4.0321298722602294E-5</v>
      </c>
      <c r="J71" s="32">
        <f t="shared" si="56"/>
        <v>1.5840409292734133E-3</v>
      </c>
      <c r="K71" s="32">
        <f t="shared" si="56"/>
        <v>2.8441119423865981E-2</v>
      </c>
      <c r="L71" s="2"/>
      <c r="M71" s="44">
        <f t="shared" si="42"/>
        <v>16</v>
      </c>
      <c r="N71" s="32">
        <f t="shared" si="43"/>
        <v>0.14441397307380166</v>
      </c>
      <c r="O71" s="32">
        <f t="shared" si="44"/>
        <v>2.2694290352803539</v>
      </c>
      <c r="P71" s="32">
        <f t="shared" si="45"/>
        <v>2.8414877697135444E-3</v>
      </c>
      <c r="Q71" s="32">
        <f t="shared" si="46"/>
        <v>0.91314504274465547</v>
      </c>
      <c r="R71" s="32">
        <f t="shared" si="47"/>
        <v>9.4287373580061228E-5</v>
      </c>
      <c r="S71" s="32">
        <f t="shared" si="48"/>
        <v>3.8677937632138415E-3</v>
      </c>
      <c r="T71" s="32">
        <f t="shared" si="49"/>
        <v>0.35712430323272709</v>
      </c>
      <c r="U71" s="32">
        <f t="shared" si="50"/>
        <v>4.0321298722602294E-5</v>
      </c>
      <c r="V71" s="32">
        <f t="shared" si="51"/>
        <v>1.5840409292734133E-3</v>
      </c>
      <c r="W71" s="32">
        <f t="shared" si="52"/>
        <v>2.8441119423865981E-2</v>
      </c>
    </row>
    <row r="72" spans="1:24" ht="15" x14ac:dyDescent="0.25">
      <c r="A72" s="48" t="s">
        <v>20</v>
      </c>
      <c r="B72" s="49">
        <f>SQRT(SUM(B66:B71)/COUNT(B66:B71))</f>
        <v>0.74451194823721045</v>
      </c>
      <c r="C72" s="49">
        <f t="shared" ref="C72:K72" si="57">SQRT(SUM(C66:C71)/COUNT(C66:C71))</f>
        <v>0.96251535408399924</v>
      </c>
      <c r="D72" s="49">
        <f t="shared" si="57"/>
        <v>0.10703262872019269</v>
      </c>
      <c r="E72" s="49">
        <f t="shared" si="57"/>
        <v>1.3734222075530063</v>
      </c>
      <c r="F72" s="49">
        <f t="shared" si="57"/>
        <v>2.9285338572996228E-2</v>
      </c>
      <c r="G72" s="49">
        <f t="shared" si="57"/>
        <v>4.2881562382464086E-2</v>
      </c>
      <c r="H72" s="49">
        <f t="shared" si="57"/>
        <v>0.66486961705166336</v>
      </c>
      <c r="I72" s="49">
        <f t="shared" si="57"/>
        <v>5.9929574930271236E-3</v>
      </c>
      <c r="J72" s="49">
        <f t="shared" si="57"/>
        <v>2.5979723316185848E-2</v>
      </c>
      <c r="K72" s="49">
        <f t="shared" si="57"/>
        <v>0.21833806749530849</v>
      </c>
      <c r="L72" s="2"/>
      <c r="M72" s="50" t="s">
        <v>20</v>
      </c>
      <c r="N72" s="49">
        <f>SQRT(SUM(N66:N71)/COUNT(N66:N71))</f>
        <v>0.74451194823721045</v>
      </c>
      <c r="O72" s="49">
        <f t="shared" ref="O72:W72" si="58">SQRT(SUM(O66:O71)/COUNT(O66:O71))</f>
        <v>0.96251535408399924</v>
      </c>
      <c r="P72" s="49">
        <f t="shared" si="58"/>
        <v>0.10703262872019269</v>
      </c>
      <c r="Q72" s="49">
        <f t="shared" si="58"/>
        <v>1.3734222075530063</v>
      </c>
      <c r="R72" s="49">
        <f t="shared" si="58"/>
        <v>2.9285338572996228E-2</v>
      </c>
      <c r="S72" s="49">
        <f t="shared" si="58"/>
        <v>4.2881562382464086E-2</v>
      </c>
      <c r="T72" s="49">
        <f t="shared" si="58"/>
        <v>0.66486961705166336</v>
      </c>
      <c r="U72" s="49">
        <f t="shared" si="58"/>
        <v>5.9929574930271236E-3</v>
      </c>
      <c r="V72" s="49">
        <f t="shared" si="58"/>
        <v>2.5979723316185848E-2</v>
      </c>
      <c r="W72" s="49">
        <f t="shared" si="58"/>
        <v>0.21833806749530849</v>
      </c>
      <c r="X72" s="3"/>
    </row>
    <row r="75" spans="1:24" ht="15" x14ac:dyDescent="0.25">
      <c r="A75" s="9"/>
      <c r="B75" s="10" t="s">
        <v>15</v>
      </c>
      <c r="C75" s="10"/>
      <c r="D75" s="10"/>
      <c r="E75" s="10"/>
      <c r="F75" s="10"/>
      <c r="G75" s="10"/>
      <c r="H75" s="10"/>
      <c r="I75" s="10"/>
      <c r="J75" s="10"/>
      <c r="K75" s="10"/>
    </row>
    <row r="76" spans="1:24" ht="15" x14ac:dyDescent="0.25">
      <c r="A76" s="9"/>
      <c r="B76" s="10" t="str">
        <f>B4</f>
        <v>S3 (T30)</v>
      </c>
      <c r="C76" s="10" t="str">
        <f t="shared" ref="C76:J76" si="59">C4</f>
        <v>S4 (T50)</v>
      </c>
      <c r="D76" s="10" t="str">
        <f t="shared" si="59"/>
        <v>S7 (P30)</v>
      </c>
      <c r="E76" s="10" t="str">
        <f t="shared" si="59"/>
        <v>S9 (Nc)</v>
      </c>
      <c r="F76" s="10" t="str">
        <f t="shared" si="59"/>
        <v>S11 (Ps30)</v>
      </c>
      <c r="G76" s="10" t="str">
        <f t="shared" si="59"/>
        <v>S12 (Phi)</v>
      </c>
      <c r="H76" s="10" t="str">
        <f t="shared" si="59"/>
        <v>S14 (NRc)</v>
      </c>
      <c r="I76" s="10" t="str">
        <f t="shared" si="59"/>
        <v>S15 (BPR)</v>
      </c>
      <c r="J76" s="10" t="str">
        <f t="shared" si="59"/>
        <v>S20 (W31)</v>
      </c>
      <c r="K76" s="10" t="str">
        <f>K4</f>
        <v>ProcssNoise</v>
      </c>
    </row>
    <row r="77" spans="1:24" ht="15" x14ac:dyDescent="0.25">
      <c r="A77" s="10" t="s">
        <v>44</v>
      </c>
      <c r="B77" s="14">
        <f t="shared" ref="B77:K77" si="60">B37</f>
        <v>0.14356956804220761</v>
      </c>
      <c r="C77" s="14">
        <f t="shared" si="60"/>
        <v>0.1517969108825476</v>
      </c>
      <c r="D77" s="14">
        <f t="shared" si="60"/>
        <v>0.18778376300527536</v>
      </c>
      <c r="E77" s="14">
        <f t="shared" si="60"/>
        <v>0.62014551285307418</v>
      </c>
      <c r="F77" s="14">
        <f t="shared" si="60"/>
        <v>0.18150879430932179</v>
      </c>
      <c r="G77" s="14">
        <f t="shared" si="60"/>
        <v>0.15975476799575086</v>
      </c>
      <c r="H77" s="14">
        <f t="shared" si="60"/>
        <v>0.30855905187921773</v>
      </c>
      <c r="I77" s="14">
        <f t="shared" si="60"/>
        <v>0.41065599914794337</v>
      </c>
      <c r="J77" s="14">
        <f t="shared" si="60"/>
        <v>0.41363700878163112</v>
      </c>
      <c r="K77" s="14">
        <f t="shared" si="60"/>
        <v>1.8985107269318073</v>
      </c>
    </row>
    <row r="78" spans="1:24" ht="15" x14ac:dyDescent="0.25">
      <c r="A78" s="10" t="s">
        <v>45</v>
      </c>
      <c r="B78" s="14">
        <f>B63</f>
        <v>0.12811945369713751</v>
      </c>
      <c r="C78" s="14">
        <f t="shared" ref="C78:K78" si="61">C63</f>
        <v>0.15842623900141672</v>
      </c>
      <c r="D78" s="14">
        <f t="shared" si="61"/>
        <v>0.20189805906260197</v>
      </c>
      <c r="E78" s="14">
        <f t="shared" si="61"/>
        <v>0.28199452052613677</v>
      </c>
      <c r="F78" s="14">
        <f t="shared" si="61"/>
        <v>0.2207199231728264</v>
      </c>
      <c r="G78" s="14">
        <f t="shared" si="61"/>
        <v>0.114004804056484</v>
      </c>
      <c r="H78" s="14">
        <f t="shared" si="61"/>
        <v>0.20424104593601972</v>
      </c>
      <c r="I78" s="14">
        <f t="shared" si="61"/>
        <v>0.31084071111896638</v>
      </c>
      <c r="J78" s="14">
        <f t="shared" si="61"/>
        <v>0.29892098165257852</v>
      </c>
      <c r="K78" s="14">
        <f t="shared" si="61"/>
        <v>1.4636254668161164</v>
      </c>
    </row>
    <row r="79" spans="1:24" ht="15" x14ac:dyDescent="0.25">
      <c r="A79" s="10" t="s">
        <v>47</v>
      </c>
      <c r="B79" s="14">
        <f t="shared" ref="B79:K79" si="62">N37</f>
        <v>0.14115413289135431</v>
      </c>
      <c r="C79" s="14">
        <f t="shared" si="62"/>
        <v>0.11880943538860611</v>
      </c>
      <c r="D79" s="14">
        <f t="shared" si="62"/>
        <v>0.19132598582145754</v>
      </c>
      <c r="E79" s="14">
        <f t="shared" si="62"/>
        <v>0.63731597257797412</v>
      </c>
      <c r="F79" s="14">
        <f t="shared" si="62"/>
        <v>0.18951783637708575</v>
      </c>
      <c r="G79" s="14">
        <f t="shared" si="62"/>
        <v>0.15374418273750862</v>
      </c>
      <c r="H79" s="14">
        <f t="shared" si="62"/>
        <v>0.26460454486399254</v>
      </c>
      <c r="I79" s="14">
        <f t="shared" si="62"/>
        <v>0.44428348564853271</v>
      </c>
      <c r="J79" s="14">
        <f t="shared" si="62"/>
        <v>0.41591081844695738</v>
      </c>
      <c r="K79" s="14">
        <f t="shared" si="62"/>
        <v>1.6942198502839272</v>
      </c>
    </row>
    <row r="80" spans="1:24" ht="15" x14ac:dyDescent="0.25">
      <c r="A80" s="10" t="s">
        <v>48</v>
      </c>
      <c r="B80" s="14">
        <f>N63</f>
        <v>0.12811945369713751</v>
      </c>
      <c r="C80" s="14">
        <f t="shared" ref="C80:K80" si="63">O63</f>
        <v>0.15842623900141672</v>
      </c>
      <c r="D80" s="14">
        <f t="shared" si="63"/>
        <v>0.20189805906260197</v>
      </c>
      <c r="E80" s="14">
        <f t="shared" si="63"/>
        <v>0.28199452052613677</v>
      </c>
      <c r="F80" s="14">
        <f t="shared" si="63"/>
        <v>0.2207199231728264</v>
      </c>
      <c r="G80" s="14">
        <f t="shared" si="63"/>
        <v>0.114004804056484</v>
      </c>
      <c r="H80" s="14">
        <f t="shared" si="63"/>
        <v>0.20424104593601972</v>
      </c>
      <c r="I80" s="14">
        <f t="shared" si="63"/>
        <v>0.31084071111896638</v>
      </c>
      <c r="J80" s="14">
        <f t="shared" si="63"/>
        <v>0.29892098165257852</v>
      </c>
      <c r="K80" s="14">
        <f t="shared" si="63"/>
        <v>1.4636254668161164</v>
      </c>
    </row>
    <row r="81" spans="1:11" ht="15" x14ac:dyDescent="0.25">
      <c r="A81" s="10" t="s">
        <v>25</v>
      </c>
      <c r="B81" s="14">
        <v>0.23</v>
      </c>
      <c r="C81" s="14">
        <v>0.7</v>
      </c>
      <c r="D81" s="14">
        <v>0.3</v>
      </c>
      <c r="E81" s="14">
        <v>0.46</v>
      </c>
      <c r="F81" s="14">
        <v>0.26</v>
      </c>
      <c r="G81" s="14">
        <v>0.2</v>
      </c>
      <c r="H81" s="14">
        <v>0.4</v>
      </c>
      <c r="I81" s="14">
        <v>0.16</v>
      </c>
      <c r="J81" s="14">
        <v>0.2</v>
      </c>
      <c r="K81" s="14">
        <v>3.14</v>
      </c>
    </row>
    <row r="84" spans="1:11" ht="15" x14ac:dyDescent="0.25">
      <c r="A84" s="12"/>
      <c r="B84" s="13" t="s">
        <v>24</v>
      </c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5" x14ac:dyDescent="0.25">
      <c r="A85" s="12"/>
      <c r="B85" s="13" t="str">
        <f>B4</f>
        <v>S3 (T30)</v>
      </c>
      <c r="C85" s="13" t="str">
        <f t="shared" ref="C85:K85" si="64">C4</f>
        <v>S4 (T50)</v>
      </c>
      <c r="D85" s="13" t="str">
        <f t="shared" si="64"/>
        <v>S7 (P30)</v>
      </c>
      <c r="E85" s="13" t="str">
        <f t="shared" si="64"/>
        <v>S9 (Nc)</v>
      </c>
      <c r="F85" s="13" t="str">
        <f t="shared" si="64"/>
        <v>S11 (Ps30)</v>
      </c>
      <c r="G85" s="13" t="str">
        <f t="shared" si="64"/>
        <v>S12 (Phi)</v>
      </c>
      <c r="H85" s="13" t="str">
        <f t="shared" si="64"/>
        <v>S14 (NRc)</v>
      </c>
      <c r="I85" s="13" t="str">
        <f t="shared" si="64"/>
        <v>S15 (BPR)</v>
      </c>
      <c r="J85" s="13" t="str">
        <f t="shared" si="64"/>
        <v>S20 (W31)</v>
      </c>
      <c r="K85" s="13" t="str">
        <f t="shared" si="64"/>
        <v>ProcssNoise</v>
      </c>
    </row>
    <row r="86" spans="1:11" ht="15" x14ac:dyDescent="0.25">
      <c r="A86" s="13" t="s">
        <v>44</v>
      </c>
      <c r="B86" s="46">
        <f>B46</f>
        <v>0.67980749337705437</v>
      </c>
      <c r="C86" s="46">
        <f t="shared" ref="C86:K86" si="65">C46</f>
        <v>0.86695650734529472</v>
      </c>
      <c r="D86" s="46">
        <f t="shared" si="65"/>
        <v>9.3404942357899937E-2</v>
      </c>
      <c r="E86" s="46">
        <f t="shared" si="65"/>
        <v>2.9173091413671113</v>
      </c>
      <c r="F86" s="46">
        <f t="shared" si="65"/>
        <v>2.506220696157967E-2</v>
      </c>
      <c r="G86" s="46">
        <f t="shared" si="65"/>
        <v>5.7845765485012496E-2</v>
      </c>
      <c r="H86" s="46">
        <f t="shared" si="65"/>
        <v>1.0976482276549262</v>
      </c>
      <c r="I86" s="46">
        <f t="shared" si="65"/>
        <v>7.4575126335401217E-3</v>
      </c>
      <c r="J86" s="46">
        <f t="shared" si="65"/>
        <v>3.5402325848037604E-2</v>
      </c>
      <c r="K86" s="46">
        <f t="shared" si="65"/>
        <v>0.25472252360954767</v>
      </c>
    </row>
    <row r="87" spans="1:11" ht="15" x14ac:dyDescent="0.25">
      <c r="A87" s="13" t="s">
        <v>45</v>
      </c>
      <c r="B87" s="46">
        <f>B72</f>
        <v>0.74451194823721045</v>
      </c>
      <c r="C87" s="46">
        <f t="shared" ref="C87:K87" si="66">C72</f>
        <v>0.96251535408399924</v>
      </c>
      <c r="D87" s="46">
        <f t="shared" si="66"/>
        <v>0.10703262872019269</v>
      </c>
      <c r="E87" s="46">
        <f t="shared" si="66"/>
        <v>1.3734222075530063</v>
      </c>
      <c r="F87" s="46">
        <f t="shared" si="66"/>
        <v>2.9285338572996228E-2</v>
      </c>
      <c r="G87" s="46">
        <f t="shared" si="66"/>
        <v>4.2881562382464086E-2</v>
      </c>
      <c r="H87" s="46">
        <f t="shared" si="66"/>
        <v>0.66486961705166336</v>
      </c>
      <c r="I87" s="46">
        <f t="shared" si="66"/>
        <v>5.9929574930271236E-3</v>
      </c>
      <c r="J87" s="46">
        <f t="shared" si="66"/>
        <v>2.5979723316185848E-2</v>
      </c>
      <c r="K87" s="46">
        <f t="shared" si="66"/>
        <v>0.21833806749530849</v>
      </c>
    </row>
    <row r="88" spans="1:11" ht="15" x14ac:dyDescent="0.25">
      <c r="A88" s="13" t="s">
        <v>47</v>
      </c>
      <c r="B88" s="46">
        <f>N46</f>
        <v>0.67493628208004053</v>
      </c>
      <c r="C88" s="46">
        <f t="shared" ref="C88:K88" si="67">O46</f>
        <v>0.76882458742565163</v>
      </c>
      <c r="D88" s="46">
        <f t="shared" si="67"/>
        <v>9.5508412853887462E-2</v>
      </c>
      <c r="E88" s="46">
        <f t="shared" si="67"/>
        <v>2.9939189840186646</v>
      </c>
      <c r="F88" s="46">
        <f t="shared" si="67"/>
        <v>2.45888067558927E-2</v>
      </c>
      <c r="G88" s="46">
        <f t="shared" si="67"/>
        <v>5.6475091224825781E-2</v>
      </c>
      <c r="H88" s="46">
        <f t="shared" si="67"/>
        <v>0.9766353477991474</v>
      </c>
      <c r="I88" s="46">
        <f t="shared" si="67"/>
        <v>8.0510402552020736E-3</v>
      </c>
      <c r="J88" s="46">
        <f t="shared" si="67"/>
        <v>3.5588571063429442E-2</v>
      </c>
      <c r="K88" s="46">
        <f t="shared" si="67"/>
        <v>0.22988973212602556</v>
      </c>
    </row>
    <row r="89" spans="1:11" ht="15" x14ac:dyDescent="0.25">
      <c r="A89" s="13" t="s">
        <v>48</v>
      </c>
      <c r="B89" s="46">
        <f>N72</f>
        <v>0.74451194823721045</v>
      </c>
      <c r="C89" s="46">
        <f t="shared" ref="C89:K89" si="68">O72</f>
        <v>0.96251535408399924</v>
      </c>
      <c r="D89" s="46">
        <f t="shared" si="68"/>
        <v>0.10703262872019269</v>
      </c>
      <c r="E89" s="46">
        <f t="shared" si="68"/>
        <v>1.3734222075530063</v>
      </c>
      <c r="F89" s="46">
        <f t="shared" si="68"/>
        <v>2.9285338572996228E-2</v>
      </c>
      <c r="G89" s="46">
        <f t="shared" si="68"/>
        <v>4.2881562382464086E-2</v>
      </c>
      <c r="H89" s="46">
        <f t="shared" si="68"/>
        <v>0.66486961705166336</v>
      </c>
      <c r="I89" s="46">
        <f t="shared" si="68"/>
        <v>5.9929574930271236E-3</v>
      </c>
      <c r="J89" s="46">
        <f t="shared" si="68"/>
        <v>2.5979723316185848E-2</v>
      </c>
      <c r="K89" s="46">
        <f t="shared" si="68"/>
        <v>0.21833806749530849</v>
      </c>
    </row>
    <row r="90" spans="1:11" ht="15" x14ac:dyDescent="0.25">
      <c r="A90" s="13" t="s">
        <v>25</v>
      </c>
      <c r="B90" s="46">
        <v>12.52</v>
      </c>
      <c r="C90" s="46">
        <v>0</v>
      </c>
      <c r="D90" s="46">
        <v>2.4300000000000002</v>
      </c>
      <c r="E90" s="46">
        <v>0.01</v>
      </c>
      <c r="F90" s="46">
        <v>7.25</v>
      </c>
      <c r="G90" s="46">
        <v>0.09</v>
      </c>
      <c r="H90" s="46">
        <v>0.01</v>
      </c>
      <c r="I90" s="46">
        <v>0.02</v>
      </c>
      <c r="J90" s="46">
        <v>3.3</v>
      </c>
      <c r="K90" s="46">
        <v>0.12</v>
      </c>
    </row>
    <row r="91" spans="1:11" ht="15" x14ac:dyDescent="0.25">
      <c r="A91" s="1"/>
    </row>
    <row r="93" spans="1:11" ht="18" x14ac:dyDescent="0.25">
      <c r="B93" s="53" t="s">
        <v>26</v>
      </c>
    </row>
    <row r="95" spans="1:11" ht="15" x14ac:dyDescent="0.25">
      <c r="C95" s="1" t="s">
        <v>49</v>
      </c>
    </row>
    <row r="96" spans="1:11" ht="15" x14ac:dyDescent="0.25">
      <c r="C96" s="1" t="s">
        <v>46</v>
      </c>
      <c r="D96" s="1" t="s">
        <v>29</v>
      </c>
      <c r="E96" s="1" t="s">
        <v>30</v>
      </c>
      <c r="F96" s="1" t="s">
        <v>31</v>
      </c>
      <c r="G96" s="1" t="s">
        <v>32</v>
      </c>
    </row>
    <row r="97" spans="3:17" ht="15" customHeight="1" x14ac:dyDescent="0.25">
      <c r="C97">
        <v>11</v>
      </c>
      <c r="D97">
        <v>141.66999999999999</v>
      </c>
      <c r="E97">
        <v>149.22999999999999</v>
      </c>
      <c r="F97">
        <v>7.56</v>
      </c>
      <c r="G97">
        <v>0.05</v>
      </c>
      <c r="K97" s="1"/>
    </row>
    <row r="98" spans="3:17" x14ac:dyDescent="0.2">
      <c r="C98">
        <v>12</v>
      </c>
      <c r="D98">
        <v>155.55000000000001</v>
      </c>
      <c r="E98">
        <v>196.87</v>
      </c>
      <c r="F98">
        <v>41.32</v>
      </c>
      <c r="G98">
        <v>0.23</v>
      </c>
    </row>
    <row r="99" spans="3:17" x14ac:dyDescent="0.2">
      <c r="C99">
        <v>13</v>
      </c>
      <c r="D99">
        <v>98.38</v>
      </c>
      <c r="E99">
        <v>165.01</v>
      </c>
      <c r="F99">
        <v>66.63</v>
      </c>
      <c r="G99">
        <v>0.51</v>
      </c>
    </row>
    <row r="100" spans="3:17" x14ac:dyDescent="0.2">
      <c r="C100">
        <v>14</v>
      </c>
      <c r="D100">
        <v>53.42</v>
      </c>
      <c r="E100">
        <v>124.97</v>
      </c>
      <c r="F100">
        <v>71.56</v>
      </c>
      <c r="G100">
        <v>0.8</v>
      </c>
    </row>
    <row r="101" spans="3:17" x14ac:dyDescent="0.2">
      <c r="C101">
        <v>15</v>
      </c>
      <c r="D101">
        <v>103.93</v>
      </c>
      <c r="E101">
        <v>101.93</v>
      </c>
      <c r="F101">
        <v>2.0099999999999998</v>
      </c>
      <c r="G101">
        <v>0.02</v>
      </c>
    </row>
    <row r="102" spans="3:17" x14ac:dyDescent="0.2">
      <c r="C102">
        <v>16</v>
      </c>
      <c r="D102">
        <v>191.93</v>
      </c>
      <c r="E102">
        <v>149.66</v>
      </c>
      <c r="F102">
        <v>42.27</v>
      </c>
      <c r="G102">
        <v>0.25</v>
      </c>
    </row>
    <row r="105" spans="3:17" ht="15" x14ac:dyDescent="0.25">
      <c r="C105" s="1" t="s">
        <v>44</v>
      </c>
      <c r="K105" s="54"/>
      <c r="L105" s="55" t="s">
        <v>26</v>
      </c>
      <c r="M105" s="56"/>
      <c r="N105" s="54"/>
      <c r="O105" s="54"/>
      <c r="P105" s="54"/>
      <c r="Q105" s="54"/>
    </row>
    <row r="106" spans="3:17" ht="15" x14ac:dyDescent="0.25">
      <c r="C106" s="1" t="s">
        <v>46</v>
      </c>
      <c r="D106" s="1" t="s">
        <v>39</v>
      </c>
      <c r="E106" s="1" t="s">
        <v>40</v>
      </c>
      <c r="F106" s="1" t="s">
        <v>43</v>
      </c>
      <c r="G106" s="1" t="s">
        <v>41</v>
      </c>
      <c r="H106" s="1" t="s">
        <v>42</v>
      </c>
      <c r="K106" s="55" t="s">
        <v>46</v>
      </c>
      <c r="L106" s="55" t="s">
        <v>29</v>
      </c>
      <c r="M106" s="55" t="s">
        <v>52</v>
      </c>
      <c r="N106" s="55" t="s">
        <v>53</v>
      </c>
      <c r="O106" s="55" t="s">
        <v>54</v>
      </c>
      <c r="P106" s="55" t="s">
        <v>47</v>
      </c>
      <c r="Q106" s="55" t="s">
        <v>48</v>
      </c>
    </row>
    <row r="107" spans="3:17" ht="15" x14ac:dyDescent="0.25">
      <c r="C107">
        <v>11</v>
      </c>
      <c r="D107">
        <v>0.95515000000000005</v>
      </c>
      <c r="E107">
        <v>0.47142000000000001</v>
      </c>
      <c r="F107">
        <v>202.61</v>
      </c>
      <c r="G107">
        <v>0.95515000000000005</v>
      </c>
      <c r="H107">
        <v>0.47142000000000001</v>
      </c>
      <c r="K107" s="55">
        <v>11</v>
      </c>
      <c r="L107" s="54">
        <v>141.66999999999999</v>
      </c>
      <c r="M107" s="54">
        <v>149.22999999999999</v>
      </c>
      <c r="N107" s="54">
        <v>202.61</v>
      </c>
      <c r="O107" s="54">
        <v>126.94</v>
      </c>
      <c r="P107" s="54">
        <v>202.61</v>
      </c>
      <c r="Q107" s="54">
        <v>126.94</v>
      </c>
    </row>
    <row r="108" spans="3:17" ht="15" x14ac:dyDescent="0.25">
      <c r="C108">
        <v>12</v>
      </c>
      <c r="D108">
        <v>0.84299999999999997</v>
      </c>
      <c r="E108">
        <v>0.38457000000000002</v>
      </c>
      <c r="F108">
        <v>219.21</v>
      </c>
      <c r="G108">
        <v>1.7982</v>
      </c>
      <c r="H108">
        <v>0.85599000000000003</v>
      </c>
      <c r="K108" s="55">
        <v>12</v>
      </c>
      <c r="L108" s="54">
        <v>155.55000000000001</v>
      </c>
      <c r="M108" s="54">
        <v>196.87</v>
      </c>
      <c r="N108" s="54">
        <v>219.21</v>
      </c>
      <c r="O108" s="54">
        <v>126.24</v>
      </c>
      <c r="P108" s="54">
        <v>219.21</v>
      </c>
      <c r="Q108" s="54">
        <v>126.24</v>
      </c>
    </row>
    <row r="109" spans="3:17" ht="15" x14ac:dyDescent="0.25">
      <c r="C109">
        <v>13</v>
      </c>
      <c r="D109">
        <v>0.84511999999999998</v>
      </c>
      <c r="E109">
        <v>0.33362999999999998</v>
      </c>
      <c r="F109">
        <v>253.31</v>
      </c>
      <c r="G109">
        <v>2.6433</v>
      </c>
      <c r="H109">
        <v>1.1896</v>
      </c>
      <c r="K109" s="55">
        <v>13</v>
      </c>
      <c r="L109" s="54">
        <v>98.38</v>
      </c>
      <c r="M109" s="54">
        <v>165.01</v>
      </c>
      <c r="N109" s="54">
        <v>253.31</v>
      </c>
      <c r="O109" s="54">
        <v>168.62</v>
      </c>
      <c r="P109" s="54">
        <v>253.31</v>
      </c>
      <c r="Q109" s="54">
        <v>168.62</v>
      </c>
    </row>
    <row r="110" spans="3:17" ht="15" x14ac:dyDescent="0.25">
      <c r="C110">
        <v>14</v>
      </c>
      <c r="D110">
        <v>0.96150000000000002</v>
      </c>
      <c r="E110">
        <v>0.37914999999999999</v>
      </c>
      <c r="F110">
        <v>253.59</v>
      </c>
      <c r="G110">
        <v>3.6048</v>
      </c>
      <c r="H110">
        <v>1.5688</v>
      </c>
      <c r="K110" s="55">
        <v>14</v>
      </c>
      <c r="L110" s="54">
        <v>53.42</v>
      </c>
      <c r="M110" s="54">
        <v>124.97</v>
      </c>
      <c r="N110" s="54">
        <v>253.59</v>
      </c>
      <c r="O110" s="54">
        <v>130.91</v>
      </c>
      <c r="P110" s="54">
        <v>253.59</v>
      </c>
      <c r="Q110" s="54">
        <v>130.91</v>
      </c>
    </row>
    <row r="111" spans="3:17" ht="15" x14ac:dyDescent="0.25">
      <c r="C111">
        <v>15</v>
      </c>
      <c r="D111">
        <v>1.1920999999999999</v>
      </c>
      <c r="E111">
        <v>0.53957999999999995</v>
      </c>
      <c r="F111">
        <v>220.94</v>
      </c>
      <c r="G111">
        <v>4.7968999999999999</v>
      </c>
      <c r="H111">
        <v>2.1082999999999998</v>
      </c>
      <c r="K111" s="55">
        <v>15</v>
      </c>
      <c r="L111" s="54">
        <v>103.93</v>
      </c>
      <c r="M111" s="54">
        <v>101.93</v>
      </c>
      <c r="N111" s="54">
        <v>220.94</v>
      </c>
      <c r="O111" s="54">
        <v>79.099000000000004</v>
      </c>
      <c r="P111" s="54">
        <v>220.94</v>
      </c>
      <c r="Q111" s="54">
        <v>79.099000000000004</v>
      </c>
    </row>
    <row r="112" spans="3:17" ht="15" x14ac:dyDescent="0.25">
      <c r="C112">
        <v>16</v>
      </c>
      <c r="D112">
        <v>1.5370999999999999</v>
      </c>
      <c r="E112">
        <v>0.76968000000000003</v>
      </c>
      <c r="F112">
        <v>199.7</v>
      </c>
      <c r="G112">
        <v>6.3339999999999996</v>
      </c>
      <c r="H112">
        <v>2.8780000000000001</v>
      </c>
      <c r="K112" s="55">
        <v>16</v>
      </c>
      <c r="L112" s="54">
        <v>191.93</v>
      </c>
      <c r="M112" s="54">
        <v>149.66</v>
      </c>
      <c r="N112" s="54">
        <v>199.7</v>
      </c>
      <c r="O112" s="54">
        <v>82.558000000000007</v>
      </c>
      <c r="P112" s="54">
        <v>199.7</v>
      </c>
      <c r="Q112" s="54">
        <v>82.558000000000007</v>
      </c>
    </row>
    <row r="115" spans="2:17" ht="15" x14ac:dyDescent="0.25">
      <c r="C115" s="1" t="s">
        <v>45</v>
      </c>
      <c r="K115" s="54"/>
      <c r="L115" s="55" t="s">
        <v>51</v>
      </c>
      <c r="M115" s="56"/>
      <c r="N115" s="54"/>
      <c r="O115" s="54"/>
      <c r="P115" s="54"/>
      <c r="Q115" s="54"/>
    </row>
    <row r="116" spans="2:17" ht="15" x14ac:dyDescent="0.25">
      <c r="C116">
        <v>11</v>
      </c>
      <c r="D116">
        <v>0.88854999999999995</v>
      </c>
      <c r="E116">
        <v>0.69998000000000005</v>
      </c>
      <c r="F116">
        <v>126.94</v>
      </c>
      <c r="G116">
        <v>0.88854999999999995</v>
      </c>
      <c r="H116">
        <v>0.69998000000000005</v>
      </c>
      <c r="K116" s="55" t="s">
        <v>46</v>
      </c>
      <c r="L116" s="55" t="s">
        <v>29</v>
      </c>
      <c r="M116" s="55" t="s">
        <v>52</v>
      </c>
      <c r="N116" s="55" t="s">
        <v>44</v>
      </c>
      <c r="O116" s="55" t="s">
        <v>45</v>
      </c>
      <c r="P116" s="55" t="s">
        <v>47</v>
      </c>
      <c r="Q116" s="55" t="s">
        <v>48</v>
      </c>
    </row>
    <row r="117" spans="2:17" ht="15" x14ac:dyDescent="0.25">
      <c r="C117">
        <v>12</v>
      </c>
      <c r="D117">
        <v>1.0556000000000001</v>
      </c>
      <c r="E117">
        <v>0.83623000000000003</v>
      </c>
      <c r="F117">
        <v>126.24</v>
      </c>
      <c r="G117">
        <v>1.9441999999999999</v>
      </c>
      <c r="H117">
        <v>1.5362</v>
      </c>
      <c r="K117" s="55">
        <v>11</v>
      </c>
      <c r="L117" s="54">
        <v>141.66999999999999</v>
      </c>
      <c r="M117" s="57">
        <f>ABS(M107-$L117)/M107</f>
        <v>5.066005494873687E-2</v>
      </c>
      <c r="N117" s="57">
        <f t="shared" ref="N117:Q117" si="69">ABS(N107-$L117)/N107</f>
        <v>0.30077488771531524</v>
      </c>
      <c r="O117" s="57">
        <f t="shared" si="69"/>
        <v>0.11603907357806829</v>
      </c>
      <c r="P117" s="57">
        <f t="shared" si="69"/>
        <v>0.30077488771531524</v>
      </c>
      <c r="Q117" s="57">
        <f t="shared" si="69"/>
        <v>0.11603907357806829</v>
      </c>
    </row>
    <row r="118" spans="2:17" ht="15" x14ac:dyDescent="0.25">
      <c r="C118">
        <v>13</v>
      </c>
      <c r="D118">
        <v>1.5781000000000001</v>
      </c>
      <c r="E118">
        <v>0.93591000000000002</v>
      </c>
      <c r="F118">
        <v>168.62</v>
      </c>
      <c r="G118">
        <v>3.5223</v>
      </c>
      <c r="H118">
        <v>2.4721000000000002</v>
      </c>
      <c r="K118" s="55">
        <v>12</v>
      </c>
      <c r="L118" s="54">
        <v>155.55000000000001</v>
      </c>
      <c r="M118" s="57">
        <f t="shared" ref="M118:Q122" si="70">ABS(M108-$L118)/M108</f>
        <v>0.20988469548432973</v>
      </c>
      <c r="N118" s="57">
        <f t="shared" si="70"/>
        <v>0.29040645955932665</v>
      </c>
      <c r="O118" s="57">
        <f t="shared" si="70"/>
        <v>0.23217680608365032</v>
      </c>
      <c r="P118" s="57">
        <f t="shared" si="70"/>
        <v>0.29040645955932665</v>
      </c>
      <c r="Q118" s="57">
        <f t="shared" si="70"/>
        <v>0.23217680608365032</v>
      </c>
    </row>
    <row r="119" spans="2:17" ht="15" x14ac:dyDescent="0.25">
      <c r="C119" s="51">
        <v>14</v>
      </c>
      <c r="D119">
        <v>1.0397000000000001</v>
      </c>
      <c r="E119">
        <v>0.79418</v>
      </c>
      <c r="F119">
        <v>130.91</v>
      </c>
      <c r="G119">
        <v>4.5620000000000003</v>
      </c>
      <c r="H119">
        <v>3.2663000000000002</v>
      </c>
      <c r="K119" s="55">
        <v>13</v>
      </c>
      <c r="L119" s="54">
        <v>98.38</v>
      </c>
      <c r="M119" s="57">
        <f t="shared" si="70"/>
        <v>0.40379370947215321</v>
      </c>
      <c r="N119" s="57">
        <f t="shared" si="70"/>
        <v>0.61162212309028463</v>
      </c>
      <c r="O119" s="57">
        <f t="shared" si="70"/>
        <v>0.41655794093227377</v>
      </c>
      <c r="P119" s="57">
        <f t="shared" si="70"/>
        <v>0.61162212309028463</v>
      </c>
      <c r="Q119" s="57">
        <f t="shared" si="70"/>
        <v>0.41655794093227377</v>
      </c>
    </row>
    <row r="120" spans="2:17" ht="15" x14ac:dyDescent="0.25">
      <c r="C120" s="51">
        <v>15</v>
      </c>
      <c r="D120">
        <v>0.69010000000000005</v>
      </c>
      <c r="E120">
        <v>0.87244999999999995</v>
      </c>
      <c r="F120">
        <v>79.099000000000004</v>
      </c>
      <c r="G120">
        <v>5.2521000000000004</v>
      </c>
      <c r="H120">
        <v>4.1387</v>
      </c>
      <c r="K120" s="55">
        <v>14</v>
      </c>
      <c r="L120" s="54">
        <v>53.42</v>
      </c>
      <c r="M120" s="57">
        <f t="shared" si="70"/>
        <v>0.57253740897815475</v>
      </c>
      <c r="N120" s="57">
        <f t="shared" si="70"/>
        <v>0.78934500571789112</v>
      </c>
      <c r="O120" s="57">
        <f t="shared" si="70"/>
        <v>0.59193338935146278</v>
      </c>
      <c r="P120" s="57">
        <f t="shared" si="70"/>
        <v>0.78934500571789112</v>
      </c>
      <c r="Q120" s="57">
        <f t="shared" si="70"/>
        <v>0.59193338935146278</v>
      </c>
    </row>
    <row r="121" spans="2:17" ht="15" x14ac:dyDescent="0.25">
      <c r="C121" s="51">
        <v>16</v>
      </c>
      <c r="D121">
        <v>0.69418000000000002</v>
      </c>
      <c r="E121">
        <v>0.84082999999999997</v>
      </c>
      <c r="F121">
        <v>82.558000000000007</v>
      </c>
      <c r="G121">
        <v>5.9462999999999999</v>
      </c>
      <c r="H121">
        <v>4.9795999999999996</v>
      </c>
      <c r="K121" s="55">
        <v>15</v>
      </c>
      <c r="L121" s="54">
        <v>103.93</v>
      </c>
      <c r="M121" s="57">
        <f t="shared" si="70"/>
        <v>1.9621308741293041E-2</v>
      </c>
      <c r="N121" s="57">
        <f t="shared" si="70"/>
        <v>0.52960079659636095</v>
      </c>
      <c r="O121" s="57">
        <f t="shared" si="70"/>
        <v>0.31392305844574525</v>
      </c>
      <c r="P121" s="57">
        <f t="shared" si="70"/>
        <v>0.52960079659636095</v>
      </c>
      <c r="Q121" s="57">
        <f t="shared" si="70"/>
        <v>0.31392305844574525</v>
      </c>
    </row>
    <row r="122" spans="2:17" ht="15" x14ac:dyDescent="0.25">
      <c r="C122" s="51"/>
      <c r="K122" s="55">
        <v>16</v>
      </c>
      <c r="L122" s="54">
        <v>191.93</v>
      </c>
      <c r="M122" s="57">
        <f t="shared" si="70"/>
        <v>0.28244019778163848</v>
      </c>
      <c r="N122" s="57">
        <f t="shared" si="70"/>
        <v>3.8908362543815633E-2</v>
      </c>
      <c r="O122" s="57">
        <f t="shared" si="70"/>
        <v>1.3247898447152304</v>
      </c>
      <c r="P122" s="57">
        <f t="shared" si="70"/>
        <v>3.8908362543815633E-2</v>
      </c>
      <c r="Q122" s="57">
        <f t="shared" si="70"/>
        <v>1.3247898447152304</v>
      </c>
    </row>
    <row r="123" spans="2:17" x14ac:dyDescent="0.2">
      <c r="C123" s="51"/>
    </row>
    <row r="124" spans="2:17" ht="15" x14ac:dyDescent="0.25">
      <c r="C124" s="52" t="s">
        <v>47</v>
      </c>
      <c r="D124" s="51"/>
      <c r="E124" t="s">
        <v>50</v>
      </c>
    </row>
    <row r="125" spans="2:17" x14ac:dyDescent="0.2">
      <c r="B125" s="51"/>
      <c r="C125" s="51">
        <v>11</v>
      </c>
      <c r="D125">
        <v>0.95515000000000005</v>
      </c>
      <c r="E125">
        <v>0.47142000000000001</v>
      </c>
      <c r="F125">
        <v>202.61</v>
      </c>
      <c r="G125">
        <v>0.95515000000000005</v>
      </c>
      <c r="H125">
        <v>0.47142000000000001</v>
      </c>
    </row>
    <row r="126" spans="2:17" x14ac:dyDescent="0.2">
      <c r="B126" s="51"/>
      <c r="C126" s="51">
        <v>12</v>
      </c>
      <c r="D126">
        <v>0.84299999999999997</v>
      </c>
      <c r="E126">
        <v>0.38457000000000002</v>
      </c>
      <c r="F126">
        <v>219.21</v>
      </c>
      <c r="G126">
        <v>1.7982</v>
      </c>
      <c r="H126">
        <v>0.85599000000000003</v>
      </c>
    </row>
    <row r="127" spans="2:17" x14ac:dyDescent="0.2">
      <c r="B127" s="51"/>
      <c r="C127" s="51">
        <v>13</v>
      </c>
      <c r="D127">
        <v>0.84511999999999998</v>
      </c>
      <c r="E127">
        <v>0.33362999999999998</v>
      </c>
      <c r="F127">
        <v>253.31</v>
      </c>
      <c r="G127">
        <v>2.6433</v>
      </c>
      <c r="H127">
        <v>1.1896</v>
      </c>
    </row>
    <row r="128" spans="2:17" x14ac:dyDescent="0.2">
      <c r="B128" s="51"/>
      <c r="C128" s="51">
        <v>14</v>
      </c>
      <c r="D128">
        <v>0.96150000000000002</v>
      </c>
      <c r="E128">
        <v>0.37914999999999999</v>
      </c>
      <c r="F128">
        <v>253.59</v>
      </c>
      <c r="G128">
        <v>3.6048</v>
      </c>
      <c r="H128">
        <v>1.5688</v>
      </c>
    </row>
    <row r="129" spans="2:8" x14ac:dyDescent="0.2">
      <c r="B129" s="51"/>
      <c r="C129" s="51">
        <v>15</v>
      </c>
      <c r="D129">
        <v>1.1920999999999999</v>
      </c>
      <c r="E129">
        <v>0.53957999999999995</v>
      </c>
      <c r="F129">
        <v>220.94</v>
      </c>
      <c r="G129">
        <v>4.7968999999999999</v>
      </c>
      <c r="H129">
        <v>2.1082999999999998</v>
      </c>
    </row>
    <row r="130" spans="2:8" ht="15" x14ac:dyDescent="0.25">
      <c r="B130" s="52"/>
      <c r="C130" s="51">
        <v>16</v>
      </c>
      <c r="D130">
        <v>1.5370999999999999</v>
      </c>
      <c r="E130">
        <v>0.76968000000000003</v>
      </c>
      <c r="F130">
        <v>199.7</v>
      </c>
      <c r="G130">
        <v>6.3339999999999996</v>
      </c>
      <c r="H130">
        <v>2.8780000000000001</v>
      </c>
    </row>
    <row r="131" spans="2:8" x14ac:dyDescent="0.2">
      <c r="C131" s="51"/>
      <c r="D131" s="51"/>
    </row>
    <row r="132" spans="2:8" x14ac:dyDescent="0.2">
      <c r="C132" s="51"/>
      <c r="D132" s="51"/>
    </row>
    <row r="133" spans="2:8" ht="15" x14ac:dyDescent="0.25">
      <c r="C133" s="52" t="s">
        <v>48</v>
      </c>
      <c r="D133" s="51"/>
    </row>
    <row r="134" spans="2:8" x14ac:dyDescent="0.2">
      <c r="C134" s="51">
        <v>11</v>
      </c>
      <c r="D134" s="51">
        <v>0.88854999999999995</v>
      </c>
      <c r="E134">
        <v>0.69998000000000005</v>
      </c>
      <c r="F134">
        <v>126.94</v>
      </c>
      <c r="G134">
        <v>0.88854999999999995</v>
      </c>
      <c r="H134">
        <v>0.69998000000000005</v>
      </c>
    </row>
    <row r="135" spans="2:8" x14ac:dyDescent="0.2">
      <c r="C135" s="51">
        <v>12</v>
      </c>
      <c r="D135" s="51">
        <v>1.0556000000000001</v>
      </c>
      <c r="E135">
        <v>0.83623000000000003</v>
      </c>
      <c r="F135">
        <v>126.24</v>
      </c>
      <c r="G135">
        <v>1.9441999999999999</v>
      </c>
      <c r="H135">
        <v>1.5362</v>
      </c>
    </row>
    <row r="136" spans="2:8" x14ac:dyDescent="0.2">
      <c r="C136" s="51">
        <v>13</v>
      </c>
      <c r="D136" s="51">
        <v>1.5781000000000001</v>
      </c>
      <c r="E136">
        <v>0.93591000000000002</v>
      </c>
      <c r="F136">
        <v>168.62</v>
      </c>
      <c r="G136">
        <v>3.5223</v>
      </c>
      <c r="H136">
        <v>2.4721000000000002</v>
      </c>
    </row>
    <row r="137" spans="2:8" x14ac:dyDescent="0.2">
      <c r="C137" s="51">
        <v>14</v>
      </c>
      <c r="D137" s="51">
        <v>1.0397000000000001</v>
      </c>
      <c r="E137">
        <v>0.79418</v>
      </c>
      <c r="F137">
        <v>130.91</v>
      </c>
      <c r="G137">
        <v>4.5620000000000003</v>
      </c>
      <c r="H137">
        <v>3.2663000000000002</v>
      </c>
    </row>
    <row r="138" spans="2:8" x14ac:dyDescent="0.2">
      <c r="C138" s="51">
        <v>15</v>
      </c>
      <c r="D138" s="51">
        <v>0.69010000000000005</v>
      </c>
      <c r="E138">
        <v>0.87244999999999995</v>
      </c>
      <c r="F138">
        <v>79.099000000000004</v>
      </c>
      <c r="G138">
        <v>5.2521000000000004</v>
      </c>
      <c r="H138">
        <v>4.1387</v>
      </c>
    </row>
    <row r="139" spans="2:8" x14ac:dyDescent="0.2">
      <c r="C139" s="51">
        <v>16</v>
      </c>
      <c r="D139" s="51">
        <v>0.69418000000000002</v>
      </c>
      <c r="E139">
        <v>0.84082999999999997</v>
      </c>
      <c r="F139">
        <v>82.558000000000007</v>
      </c>
      <c r="G139">
        <v>5.9462999999999999</v>
      </c>
      <c r="H139">
        <v>4.9795999999999996</v>
      </c>
    </row>
    <row r="140" spans="2:8" x14ac:dyDescent="0.2">
      <c r="C140" s="51"/>
      <c r="D140" s="51"/>
    </row>
    <row r="141" spans="2:8" x14ac:dyDescent="0.2">
      <c r="C141" s="51"/>
      <c r="D141" s="51"/>
    </row>
    <row r="142" spans="2:8" ht="15" x14ac:dyDescent="0.25">
      <c r="C142" s="52"/>
      <c r="D142" s="51"/>
    </row>
    <row r="143" spans="2:8" x14ac:dyDescent="0.2">
      <c r="C143" s="51"/>
      <c r="D143" s="51"/>
    </row>
    <row r="144" spans="2:8" x14ac:dyDescent="0.2">
      <c r="C144" s="51"/>
      <c r="D144" s="51"/>
    </row>
    <row r="145" spans="3:4" x14ac:dyDescent="0.2">
      <c r="C145" s="51"/>
      <c r="D145" s="51"/>
    </row>
    <row r="146" spans="3:4" x14ac:dyDescent="0.2">
      <c r="C146" s="51"/>
      <c r="D146" s="51"/>
    </row>
    <row r="147" spans="3:4" x14ac:dyDescent="0.2">
      <c r="C147" s="51"/>
      <c r="D147" s="51"/>
    </row>
    <row r="148" spans="3:4" x14ac:dyDescent="0.2">
      <c r="C148" s="51"/>
      <c r="D148" s="5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D92C-14B0-49F1-8300-7DA6C0722042}">
  <dimension ref="A3:Y262"/>
  <sheetViews>
    <sheetView tabSelected="1" zoomScale="55" zoomScaleNormal="55" workbookViewId="0">
      <selection activeCell="U35" sqref="U35"/>
    </sheetView>
  </sheetViews>
  <sheetFormatPr defaultRowHeight="14.25" x14ac:dyDescent="0.2"/>
  <cols>
    <col min="13" max="13" width="9" style="38"/>
  </cols>
  <sheetData>
    <row r="3" spans="1:10" ht="15" x14ac:dyDescent="0.25">
      <c r="B3" s="1" t="s">
        <v>11</v>
      </c>
    </row>
    <row r="4" spans="1:10" ht="15" x14ac:dyDescent="0.25">
      <c r="A4" s="5"/>
      <c r="B4" s="6" t="s">
        <v>0</v>
      </c>
      <c r="C4" s="6" t="s">
        <v>1</v>
      </c>
      <c r="D4" s="6" t="s">
        <v>2</v>
      </c>
      <c r="E4" s="6" t="s">
        <v>4</v>
      </c>
      <c r="F4" s="6" t="s">
        <v>5</v>
      </c>
      <c r="G4" s="6" t="s">
        <v>7</v>
      </c>
      <c r="H4" s="6" t="s">
        <v>8</v>
      </c>
      <c r="J4" s="6" t="s">
        <v>26</v>
      </c>
    </row>
    <row r="5" spans="1:10" ht="15" x14ac:dyDescent="0.25">
      <c r="A5" s="6">
        <v>1</v>
      </c>
      <c r="B5" s="5">
        <v>0.194222217416092</v>
      </c>
      <c r="C5" s="5">
        <v>0.388798917052398</v>
      </c>
      <c r="D5" s="5">
        <v>0.43185092648196699</v>
      </c>
      <c r="E5" s="5">
        <v>0.44380897599189401</v>
      </c>
      <c r="F5" s="5">
        <v>0.35102121109200801</v>
      </c>
      <c r="G5" s="5">
        <v>0.27991313645485599</v>
      </c>
      <c r="H5" s="5">
        <v>0.31347014235533199</v>
      </c>
      <c r="J5">
        <v>121.50839999999999</v>
      </c>
    </row>
    <row r="6" spans="1:10" ht="15" x14ac:dyDescent="0.25">
      <c r="A6" s="6">
        <v>2</v>
      </c>
      <c r="B6" s="5">
        <v>0.184123137141041</v>
      </c>
      <c r="C6" s="5">
        <v>0.40317142180898602</v>
      </c>
      <c r="D6" s="5">
        <v>0.46696908751758898</v>
      </c>
      <c r="E6" s="5">
        <v>0.387332464295364</v>
      </c>
      <c r="F6" s="5">
        <v>0.41935034690211098</v>
      </c>
      <c r="G6" s="5">
        <v>0.24722105492212901</v>
      </c>
      <c r="H6" s="5">
        <v>0.331738516613722</v>
      </c>
      <c r="J6">
        <v>97.921999999999997</v>
      </c>
    </row>
    <row r="7" spans="1:10" ht="15" x14ac:dyDescent="0.25">
      <c r="A7" s="6">
        <v>3</v>
      </c>
      <c r="B7" s="5">
        <v>0.13445074429166601</v>
      </c>
      <c r="C7" s="5">
        <v>0.308659594768672</v>
      </c>
      <c r="D7" s="5">
        <v>0.46409655353553603</v>
      </c>
      <c r="E7" s="5">
        <v>0.372966569429038</v>
      </c>
      <c r="F7" s="5">
        <v>0.38717006070600302</v>
      </c>
      <c r="G7" s="5">
        <v>0.216942492270188</v>
      </c>
      <c r="H7" s="5">
        <v>0.32642632649288</v>
      </c>
      <c r="J7">
        <v>62.967700000000001</v>
      </c>
    </row>
    <row r="8" spans="1:10" ht="15" x14ac:dyDescent="0.25">
      <c r="A8" s="6">
        <v>4</v>
      </c>
      <c r="B8" s="5">
        <v>0.21475182177912799</v>
      </c>
      <c r="C8" s="5">
        <v>0.33730044613778098</v>
      </c>
      <c r="D8" s="5">
        <v>0.43669844232709798</v>
      </c>
      <c r="E8" s="5">
        <v>0.35766266137275599</v>
      </c>
      <c r="F8" s="5">
        <v>0.40201262050417702</v>
      </c>
      <c r="G8" s="5">
        <v>0.28415845071606599</v>
      </c>
      <c r="H8" s="5">
        <v>0.25289349400830002</v>
      </c>
      <c r="J8">
        <v>105.04900000000001</v>
      </c>
    </row>
    <row r="9" spans="1:10" ht="15" x14ac:dyDescent="0.25">
      <c r="A9" s="6">
        <v>5</v>
      </c>
      <c r="B9" s="5">
        <v>0.183672316957634</v>
      </c>
      <c r="C9" s="5">
        <v>0.29366172973886201</v>
      </c>
      <c r="D9" s="5">
        <v>0.35334084565944102</v>
      </c>
      <c r="E9" s="5">
        <v>0.36596944422656502</v>
      </c>
      <c r="F9" s="5">
        <v>0.38698700164516198</v>
      </c>
      <c r="G9" s="5">
        <v>0.30800869416320797</v>
      </c>
      <c r="H9" s="5">
        <v>0.28664750668078298</v>
      </c>
      <c r="J9">
        <v>126.0617</v>
      </c>
    </row>
    <row r="10" spans="1:10" ht="15" x14ac:dyDescent="0.25">
      <c r="A10" s="6">
        <v>6</v>
      </c>
      <c r="B10" s="5">
        <v>0.195168467429822</v>
      </c>
      <c r="C10" s="5">
        <v>0.33806869777925103</v>
      </c>
      <c r="D10" s="5">
        <v>0.34284457058488399</v>
      </c>
      <c r="E10" s="5">
        <v>0.35396626190414099</v>
      </c>
      <c r="F10" s="5">
        <v>0.375721275635368</v>
      </c>
      <c r="G10" s="5">
        <v>0.33423173033197001</v>
      </c>
      <c r="H10" s="5">
        <v>0.222337182137513</v>
      </c>
      <c r="J10">
        <v>108.71899999999999</v>
      </c>
    </row>
    <row r="11" spans="1:10" ht="15" x14ac:dyDescent="0.25">
      <c r="A11" s="6">
        <v>7</v>
      </c>
      <c r="B11" s="5">
        <v>0.181660672277624</v>
      </c>
      <c r="C11" s="5">
        <v>0.266172454214397</v>
      </c>
      <c r="D11" s="5">
        <v>0.367424646600645</v>
      </c>
      <c r="E11" s="5">
        <v>0.39833612844829402</v>
      </c>
      <c r="F11" s="5">
        <v>0.40709506397728001</v>
      </c>
      <c r="G11" s="5">
        <v>0.29122153649848798</v>
      </c>
      <c r="H11" s="5">
        <v>0.30939276290357598</v>
      </c>
      <c r="J11">
        <v>108.2839</v>
      </c>
    </row>
    <row r="12" spans="1:10" ht="15" x14ac:dyDescent="0.25">
      <c r="A12" s="6">
        <v>8</v>
      </c>
      <c r="B12" s="5">
        <v>0.155536026619089</v>
      </c>
      <c r="C12" s="5">
        <v>0.38590194200475397</v>
      </c>
      <c r="D12" s="5">
        <v>0.41669286800771999</v>
      </c>
      <c r="E12" s="5">
        <v>0.41010063658898999</v>
      </c>
      <c r="F12" s="5">
        <v>0.39118674494198202</v>
      </c>
      <c r="G12" s="5">
        <v>0.24985293380355</v>
      </c>
      <c r="H12" s="5">
        <v>0.27529807223650499</v>
      </c>
      <c r="J12">
        <v>109.0343</v>
      </c>
    </row>
    <row r="13" spans="1:10" ht="15" x14ac:dyDescent="0.25">
      <c r="A13" s="6">
        <v>9</v>
      </c>
      <c r="B13" s="5">
        <v>0.20999175401720899</v>
      </c>
      <c r="C13" s="5">
        <v>0.32728000966112197</v>
      </c>
      <c r="D13" s="5">
        <v>0.39576239527432899</v>
      </c>
      <c r="E13" s="5">
        <v>0.38105335370219001</v>
      </c>
      <c r="F13" s="5">
        <v>0.38561431598011803</v>
      </c>
      <c r="G13" s="5">
        <v>0.32714998096279502</v>
      </c>
      <c r="H13" s="5">
        <v>0.27321786920788299</v>
      </c>
      <c r="J13">
        <v>124.6862</v>
      </c>
    </row>
    <row r="14" spans="1:10" ht="15" x14ac:dyDescent="0.25">
      <c r="A14" s="6">
        <v>10</v>
      </c>
      <c r="B14" s="5">
        <v>0.13871720994065301</v>
      </c>
      <c r="C14" s="5">
        <v>0.39750582437482102</v>
      </c>
      <c r="D14" s="5">
        <v>0.39570013425797501</v>
      </c>
      <c r="E14" s="5">
        <v>0.42058897865627998</v>
      </c>
      <c r="F14" s="5">
        <v>0.42445290320111001</v>
      </c>
      <c r="G14" s="5">
        <v>0.272115494953655</v>
      </c>
      <c r="H14" s="5">
        <v>0.230681355989175</v>
      </c>
      <c r="J14">
        <v>104.9461</v>
      </c>
    </row>
    <row r="15" spans="1:10" ht="15" x14ac:dyDescent="0.25">
      <c r="A15" s="6">
        <v>11</v>
      </c>
      <c r="B15" s="5">
        <v>0.19477008784859201</v>
      </c>
      <c r="C15" s="5">
        <v>0.39254451356340297</v>
      </c>
      <c r="D15" s="5">
        <v>0.30939445194571902</v>
      </c>
      <c r="E15" s="5">
        <v>0.394220897499586</v>
      </c>
      <c r="F15" s="5">
        <v>0.417119661022399</v>
      </c>
      <c r="G15" s="5">
        <v>0.237187079481643</v>
      </c>
      <c r="H15" s="5">
        <v>0.29126724818903899</v>
      </c>
      <c r="J15">
        <v>82.831999999999994</v>
      </c>
    </row>
    <row r="16" spans="1:10" ht="15" x14ac:dyDescent="0.25">
      <c r="A16" s="6">
        <v>12</v>
      </c>
      <c r="B16" s="5">
        <v>0.192030874925051</v>
      </c>
      <c r="C16" s="5">
        <v>0.34004567901878702</v>
      </c>
      <c r="D16" s="5">
        <v>0.42079079344801001</v>
      </c>
      <c r="E16" s="5">
        <v>0.39249776204047399</v>
      </c>
      <c r="F16" s="5">
        <v>0.345510282094115</v>
      </c>
      <c r="G16" s="5">
        <v>0.317543140448102</v>
      </c>
      <c r="H16" s="5">
        <v>0.28034689658649298</v>
      </c>
      <c r="J16">
        <v>127.22069999999999</v>
      </c>
    </row>
    <row r="17" spans="1:10" ht="15" x14ac:dyDescent="0.25">
      <c r="A17" s="6">
        <v>13</v>
      </c>
      <c r="B17" s="5">
        <v>0.17891207855208099</v>
      </c>
      <c r="C17" s="5">
        <v>0.29523497668795401</v>
      </c>
      <c r="D17" s="5">
        <v>0.42687812360149002</v>
      </c>
      <c r="E17" s="5">
        <v>0.37603895481376198</v>
      </c>
      <c r="F17" s="5">
        <v>0.31120563747216701</v>
      </c>
      <c r="G17" s="5">
        <v>0.29252548958928198</v>
      </c>
      <c r="H17" s="5">
        <v>0.24252911813643699</v>
      </c>
      <c r="J17">
        <v>104.22369999999999</v>
      </c>
    </row>
    <row r="18" spans="1:10" ht="15" x14ac:dyDescent="0.25">
      <c r="A18" s="6">
        <v>14</v>
      </c>
      <c r="B18" s="5">
        <v>0.175752740044887</v>
      </c>
      <c r="C18" s="5">
        <v>0.37808267633292503</v>
      </c>
      <c r="D18" s="5">
        <v>0.34421545534870901</v>
      </c>
      <c r="E18" s="5">
        <v>0.36414633204969699</v>
      </c>
      <c r="F18" s="5">
        <v>0.359685472452899</v>
      </c>
      <c r="G18" s="5">
        <v>0.32286023841913802</v>
      </c>
      <c r="H18" s="5">
        <v>0.34883880401350997</v>
      </c>
      <c r="J18">
        <v>109.52630000000001</v>
      </c>
    </row>
    <row r="19" spans="1:10" ht="15" x14ac:dyDescent="0.25">
      <c r="A19" s="6">
        <v>15</v>
      </c>
      <c r="B19" s="5">
        <v>0.18832870270531901</v>
      </c>
      <c r="C19" s="5">
        <v>0.302511403196771</v>
      </c>
      <c r="D19" s="5">
        <v>0.39516185798745401</v>
      </c>
      <c r="E19" s="5">
        <v>0.413364633640735</v>
      </c>
      <c r="F19" s="5">
        <v>0.30727956386923</v>
      </c>
      <c r="G19" s="5">
        <v>0.31621313714362298</v>
      </c>
      <c r="H19" s="5">
        <v>0.31158574093682001</v>
      </c>
      <c r="J19">
        <v>105.8582</v>
      </c>
    </row>
    <row r="20" spans="1:10" ht="15" x14ac:dyDescent="0.25">
      <c r="A20" s="6">
        <v>16</v>
      </c>
      <c r="B20" s="5">
        <v>0.19049214014723301</v>
      </c>
      <c r="C20" s="5">
        <v>0.34215708085501501</v>
      </c>
      <c r="D20" s="5">
        <v>0.423285263116294</v>
      </c>
      <c r="E20" s="5">
        <v>0.44018441533540997</v>
      </c>
      <c r="F20" s="5">
        <v>0.28520885434812598</v>
      </c>
      <c r="G20" s="5">
        <v>0.28018302104151299</v>
      </c>
      <c r="H20" s="5">
        <v>0.268725692868785</v>
      </c>
      <c r="J20">
        <v>105.154</v>
      </c>
    </row>
    <row r="21" spans="1:10" ht="15" x14ac:dyDescent="0.25">
      <c r="A21" s="6">
        <v>17</v>
      </c>
      <c r="B21" s="5">
        <v>0.1415263628974</v>
      </c>
      <c r="C21" s="5">
        <v>0.37133968993878302</v>
      </c>
      <c r="D21" s="5">
        <v>0.38503852680888201</v>
      </c>
      <c r="E21" s="5">
        <v>0.43751442690183101</v>
      </c>
      <c r="F21" s="5">
        <v>0.37297300794071597</v>
      </c>
      <c r="G21" s="5">
        <v>0.318565577998149</v>
      </c>
      <c r="H21" s="5">
        <v>0.274031328257615</v>
      </c>
      <c r="J21">
        <v>105.35899999999999</v>
      </c>
    </row>
    <row r="22" spans="1:10" ht="15" x14ac:dyDescent="0.25">
      <c r="A22" s="6">
        <v>18</v>
      </c>
      <c r="B22" s="5">
        <v>0.204460173154969</v>
      </c>
      <c r="C22" s="5">
        <v>0.35609192485108698</v>
      </c>
      <c r="D22" s="5">
        <v>0.401423159945483</v>
      </c>
      <c r="E22" s="5">
        <v>0.45036834510518903</v>
      </c>
      <c r="F22" s="5">
        <v>0.45812952189397499</v>
      </c>
      <c r="G22" s="5">
        <v>0.20952328625529901</v>
      </c>
      <c r="H22" s="5">
        <v>0.27984739239314499</v>
      </c>
      <c r="J22">
        <v>97.818600000000004</v>
      </c>
    </row>
    <row r="23" spans="1:10" ht="15" x14ac:dyDescent="0.25">
      <c r="A23" s="6">
        <v>19</v>
      </c>
      <c r="B23" s="5">
        <v>0.16293932863155</v>
      </c>
      <c r="C23" s="5">
        <v>0.31777293877271201</v>
      </c>
      <c r="D23" s="5">
        <v>0.38114292927168397</v>
      </c>
      <c r="E23" s="5">
        <v>0.400602101378636</v>
      </c>
      <c r="F23" s="5">
        <v>0.39555835880514001</v>
      </c>
      <c r="G23" s="5">
        <v>0.252161751272096</v>
      </c>
      <c r="H23" s="5">
        <v>0.25944973865106802</v>
      </c>
      <c r="J23">
        <v>120.9995</v>
      </c>
    </row>
    <row r="24" spans="1:10" ht="15" x14ac:dyDescent="0.25">
      <c r="A24" s="6">
        <v>20</v>
      </c>
      <c r="B24" s="5">
        <v>0.190737826034099</v>
      </c>
      <c r="C24" s="5">
        <v>0.36249880540070001</v>
      </c>
      <c r="D24" s="5">
        <v>0.35855836779033001</v>
      </c>
      <c r="E24" s="5">
        <v>0.36020951534325202</v>
      </c>
      <c r="F24" s="5">
        <v>0.35512327192155602</v>
      </c>
      <c r="G24" s="5">
        <v>0.27416835734967898</v>
      </c>
      <c r="H24" s="5">
        <v>0.27126506327837102</v>
      </c>
      <c r="J24">
        <v>127.4894</v>
      </c>
    </row>
    <row r="25" spans="1:10" ht="15" x14ac:dyDescent="0.25">
      <c r="A25" s="6">
        <v>21</v>
      </c>
      <c r="B25" s="5">
        <v>0.22376926683322401</v>
      </c>
      <c r="C25" s="5">
        <v>0.402172094964594</v>
      </c>
      <c r="D25" s="5">
        <v>0.31151082670012897</v>
      </c>
      <c r="E25" s="5">
        <v>0.37657183196441202</v>
      </c>
      <c r="F25" s="5">
        <v>0.39351642179885599</v>
      </c>
      <c r="G25" s="5">
        <v>0.20704114454514699</v>
      </c>
      <c r="H25" s="5">
        <v>0.30597421805408298</v>
      </c>
      <c r="J25">
        <v>79.676900000000003</v>
      </c>
    </row>
    <row r="26" spans="1:10" ht="15" x14ac:dyDescent="0.25">
      <c r="A26" s="6">
        <v>22</v>
      </c>
      <c r="B26" s="5">
        <v>0.189847925116541</v>
      </c>
      <c r="C26" s="5">
        <v>0.31171837693903898</v>
      </c>
      <c r="D26" s="5">
        <v>0.40743670304253898</v>
      </c>
      <c r="E26" s="5">
        <v>0.37636801890469002</v>
      </c>
      <c r="F26" s="5">
        <v>0.38613771992886697</v>
      </c>
      <c r="G26" s="5">
        <v>0.30803483047278502</v>
      </c>
      <c r="H26" s="5">
        <v>0.25692868787710399</v>
      </c>
      <c r="J26">
        <v>120.7945</v>
      </c>
    </row>
    <row r="27" spans="1:10" ht="15" x14ac:dyDescent="0.25">
      <c r="A27" s="6">
        <v>23</v>
      </c>
      <c r="B27" s="5">
        <v>0.26772520643845799</v>
      </c>
      <c r="C27" s="5">
        <v>0.355839943548653</v>
      </c>
      <c r="D27" s="5">
        <v>0.393513042657819</v>
      </c>
      <c r="E27" s="5">
        <v>0.35885242166519199</v>
      </c>
      <c r="F27" s="5">
        <v>0.40686888290010098</v>
      </c>
      <c r="G27" s="5">
        <v>0.26177898736496702</v>
      </c>
      <c r="H27" s="5">
        <v>0.27081110606900799</v>
      </c>
      <c r="J27">
        <v>100.5436</v>
      </c>
    </row>
    <row r="28" spans="1:10" ht="15" x14ac:dyDescent="0.25">
      <c r="A28" s="6">
        <v>24</v>
      </c>
      <c r="B28" s="5">
        <v>0.17105140744042099</v>
      </c>
      <c r="C28" s="5">
        <v>0.277759645014997</v>
      </c>
      <c r="D28" s="5">
        <v>0.43300149048018399</v>
      </c>
      <c r="E28" s="5">
        <v>0.30511885775043701</v>
      </c>
      <c r="F28" s="5">
        <v>0.37199318398676401</v>
      </c>
      <c r="G28" s="5">
        <v>0.29054334715832703</v>
      </c>
      <c r="H28" s="5">
        <v>0.242150456310188</v>
      </c>
      <c r="J28">
        <v>65.944400000000002</v>
      </c>
    </row>
    <row r="29" spans="1:10" ht="15" x14ac:dyDescent="0.25">
      <c r="A29" s="6">
        <v>25</v>
      </c>
      <c r="B29" s="5">
        <v>0.19579043918848199</v>
      </c>
      <c r="C29" s="5">
        <v>0.32490100115304998</v>
      </c>
      <c r="D29" s="5">
        <v>0.38829514312562602</v>
      </c>
      <c r="E29" s="5">
        <v>0.34737863038121902</v>
      </c>
      <c r="F29" s="5">
        <v>0.40285014033396799</v>
      </c>
      <c r="G29" s="5">
        <v>0.26267858129670402</v>
      </c>
      <c r="H29" s="5">
        <v>0.26603657204322501</v>
      </c>
      <c r="J29">
        <v>107.10169999999999</v>
      </c>
    </row>
    <row r="30" spans="1:10" ht="15" x14ac:dyDescent="0.25">
      <c r="A30" s="6">
        <v>26</v>
      </c>
      <c r="B30" s="5">
        <v>0.18910903522738801</v>
      </c>
      <c r="C30" s="5">
        <v>0.32157184331904998</v>
      </c>
      <c r="D30" s="5">
        <v>0.39926484264533202</v>
      </c>
      <c r="E30" s="5">
        <v>0.38607447580700599</v>
      </c>
      <c r="F30" s="5">
        <v>0.32525337308848201</v>
      </c>
      <c r="G30" s="5">
        <v>0.37505463444966097</v>
      </c>
      <c r="H30" s="5">
        <v>0.28727390376308698</v>
      </c>
      <c r="J30">
        <v>111.47499999999999</v>
      </c>
    </row>
    <row r="31" spans="1:10" ht="15" x14ac:dyDescent="0.25">
      <c r="A31" s="6">
        <v>27</v>
      </c>
      <c r="B31" s="5">
        <v>0.16084961505242401</v>
      </c>
      <c r="C31" s="5">
        <v>0.35782752117190503</v>
      </c>
      <c r="D31" s="5">
        <v>0.33034523294968399</v>
      </c>
      <c r="E31" s="5">
        <v>0.42664584959667101</v>
      </c>
      <c r="F31" s="5">
        <v>0.374267638786556</v>
      </c>
      <c r="G31" s="5">
        <v>0.24968763249756601</v>
      </c>
      <c r="H31" s="5">
        <v>0.192987445167144</v>
      </c>
      <c r="J31">
        <v>95.175600000000003</v>
      </c>
    </row>
    <row r="32" spans="1:10" ht="15" x14ac:dyDescent="0.25">
      <c r="A32" s="6">
        <v>28</v>
      </c>
      <c r="B32" s="5">
        <v>0.19995354051361899</v>
      </c>
      <c r="C32" s="5">
        <v>0.35961907764905299</v>
      </c>
      <c r="D32" s="5">
        <v>0.46204947782193401</v>
      </c>
      <c r="E32" s="5">
        <v>0.341404430101582</v>
      </c>
      <c r="F32" s="5">
        <v>0.35067492645142101</v>
      </c>
      <c r="G32" s="5">
        <v>0.223746945998573</v>
      </c>
      <c r="H32" s="5">
        <v>0.340572278525687</v>
      </c>
      <c r="J32">
        <v>89.241200000000006</v>
      </c>
    </row>
    <row r="33" spans="1:10" ht="15" x14ac:dyDescent="0.25">
      <c r="A33" s="6">
        <v>29</v>
      </c>
      <c r="B33" s="5">
        <v>0.18925867807034599</v>
      </c>
      <c r="C33" s="5">
        <v>0.377840851673092</v>
      </c>
      <c r="D33" s="5">
        <v>0.416971849177176</v>
      </c>
      <c r="E33" s="5">
        <v>0.40365444161820402</v>
      </c>
      <c r="F33" s="5">
        <v>0.326948966644734</v>
      </c>
      <c r="G33" s="5">
        <v>0.27357624187514801</v>
      </c>
      <c r="H33" s="5">
        <v>0.31368997798282</v>
      </c>
      <c r="J33">
        <v>121.4281</v>
      </c>
    </row>
    <row r="34" spans="1:10" ht="15" x14ac:dyDescent="0.25">
      <c r="A34" s="6">
        <v>30</v>
      </c>
      <c r="B34" s="5">
        <v>0.18282519710207401</v>
      </c>
      <c r="C34" s="5">
        <v>0.35265653658069401</v>
      </c>
      <c r="D34" s="5">
        <v>0.42371774461915701</v>
      </c>
      <c r="E34" s="5">
        <v>0.39117963811665402</v>
      </c>
      <c r="F34" s="5">
        <v>0.41607924865065399</v>
      </c>
      <c r="G34" s="5">
        <v>0.285304510751893</v>
      </c>
      <c r="H34" s="5">
        <v>0.304544782265247</v>
      </c>
      <c r="J34">
        <v>119.2355</v>
      </c>
    </row>
    <row r="35" spans="1:10" ht="15" x14ac:dyDescent="0.25">
      <c r="A35" s="6">
        <v>31</v>
      </c>
      <c r="B35" s="5">
        <v>0.17231940051910699</v>
      </c>
      <c r="C35" s="5">
        <v>0.28644568155492101</v>
      </c>
      <c r="D35" s="5">
        <v>0.422738214815297</v>
      </c>
      <c r="E35" s="5">
        <v>0.45606515045686802</v>
      </c>
      <c r="F35" s="5">
        <v>0.305374211769805</v>
      </c>
      <c r="G35" s="5">
        <v>0.28328877130192298</v>
      </c>
      <c r="H35" s="5">
        <v>0.25781458511907601</v>
      </c>
      <c r="J35">
        <v>96.838099999999997</v>
      </c>
    </row>
    <row r="36" spans="1:10" ht="15" x14ac:dyDescent="0.25">
      <c r="A36" s="27">
        <v>32</v>
      </c>
      <c r="B36" s="28">
        <v>0.16511917996112399</v>
      </c>
      <c r="C36" s="28">
        <v>0.38163982144277497</v>
      </c>
      <c r="D36" s="28">
        <v>0.39269916142959099</v>
      </c>
      <c r="E36" s="28">
        <v>0.33502982493491601</v>
      </c>
      <c r="F36" s="28">
        <v>0.26920276463139298</v>
      </c>
      <c r="G36" s="28">
        <v>0.33364339506768798</v>
      </c>
      <c r="H36" s="28">
        <v>0.27368039798987998</v>
      </c>
      <c r="J36">
        <v>92.629000000000005</v>
      </c>
    </row>
    <row r="37" spans="1:10" ht="15" x14ac:dyDescent="0.25">
      <c r="A37" s="27">
        <v>33</v>
      </c>
      <c r="B37" s="28">
        <v>0.14525109139487499</v>
      </c>
      <c r="C37" s="28">
        <v>0.32314811749716599</v>
      </c>
      <c r="D37" s="28">
        <v>0.42056838167512001</v>
      </c>
      <c r="E37" s="28">
        <v>0.36054418211450301</v>
      </c>
      <c r="F37" s="28">
        <v>0.34568207914863402</v>
      </c>
      <c r="G37" s="28">
        <v>0.26578236776992598</v>
      </c>
      <c r="H37" s="28">
        <v>0.27440797324324601</v>
      </c>
      <c r="J37">
        <v>106.8738</v>
      </c>
    </row>
    <row r="38" spans="1:10" ht="15" x14ac:dyDescent="0.25">
      <c r="A38" s="27">
        <v>34</v>
      </c>
      <c r="B38" s="28">
        <v>0.21883286346907799</v>
      </c>
      <c r="C38" s="28">
        <v>0.36360028627147001</v>
      </c>
      <c r="D38" s="28">
        <v>0.354024625435575</v>
      </c>
      <c r="E38" s="28">
        <v>0.361624876896665</v>
      </c>
      <c r="F38" s="28">
        <v>0.44658118715656803</v>
      </c>
      <c r="G38" s="28">
        <v>0.30565758559252698</v>
      </c>
      <c r="H38" s="28">
        <v>0.27723760063194097</v>
      </c>
      <c r="J38">
        <v>112.21299999999999</v>
      </c>
    </row>
    <row r="39" spans="1:10" ht="15" x14ac:dyDescent="0.25">
      <c r="A39" s="27">
        <v>35</v>
      </c>
      <c r="B39" s="28">
        <v>0.16468626139679601</v>
      </c>
      <c r="C39" s="28">
        <v>0.36353080255088399</v>
      </c>
      <c r="D39" s="28">
        <v>0.338706293804381</v>
      </c>
      <c r="E39" s="28">
        <v>0.37162254867173</v>
      </c>
      <c r="F39" s="28">
        <v>0.35311388593613302</v>
      </c>
      <c r="G39" s="28">
        <v>0.23146780398136099</v>
      </c>
      <c r="H39" s="28">
        <v>0.26702482394661903</v>
      </c>
      <c r="J39">
        <v>101.0656</v>
      </c>
    </row>
    <row r="40" spans="1:10" ht="15" x14ac:dyDescent="0.25">
      <c r="A40" s="27">
        <v>36</v>
      </c>
      <c r="B40" s="28">
        <v>0.241759283217614</v>
      </c>
      <c r="C40" s="28">
        <v>0.33442177287943498</v>
      </c>
      <c r="D40" s="28">
        <v>0.40499648736279298</v>
      </c>
      <c r="E40" s="28">
        <v>0.36538190981677099</v>
      </c>
      <c r="F40" s="28">
        <v>0.32575344439491799</v>
      </c>
      <c r="G40" s="28">
        <v>0.30412922736827003</v>
      </c>
      <c r="H40" s="28">
        <v>0.21603724432343299</v>
      </c>
      <c r="J40">
        <v>91.860200000000006</v>
      </c>
    </row>
    <row r="41" spans="1:10" ht="15" x14ac:dyDescent="0.25">
      <c r="A41" s="27">
        <v>37</v>
      </c>
      <c r="B41" s="28">
        <v>0.14613601744753499</v>
      </c>
      <c r="C41" s="28">
        <v>0.39348303709821197</v>
      </c>
      <c r="D41" s="28">
        <v>0.496895093910454</v>
      </c>
      <c r="E41" s="28">
        <v>0.32732053681147699</v>
      </c>
      <c r="F41" s="28">
        <v>0.35761832090245899</v>
      </c>
      <c r="G41" s="28">
        <v>0.27843871350154797</v>
      </c>
      <c r="H41" s="28">
        <v>0.297660632951813</v>
      </c>
      <c r="J41">
        <v>80.140299999999996</v>
      </c>
    </row>
    <row r="42" spans="1:10" ht="15" x14ac:dyDescent="0.25">
      <c r="A42" s="27">
        <v>38</v>
      </c>
      <c r="B42" s="28">
        <v>0.18374470109004201</v>
      </c>
      <c r="C42" s="28">
        <v>0.30535922915664299</v>
      </c>
      <c r="D42" s="28">
        <v>0.40919150694048501</v>
      </c>
      <c r="E42" s="28">
        <v>0.45122692473857401</v>
      </c>
      <c r="F42" s="28">
        <v>0.41129992369472301</v>
      </c>
      <c r="G42" s="28">
        <v>0.28043643928862</v>
      </c>
      <c r="H42" s="28">
        <v>0.297916099430239</v>
      </c>
      <c r="J42">
        <v>118.1601</v>
      </c>
    </row>
    <row r="43" spans="1:10" ht="15" x14ac:dyDescent="0.25">
      <c r="A43" s="27">
        <v>39</v>
      </c>
      <c r="B43" s="28">
        <v>0.18378795105333301</v>
      </c>
      <c r="C43" s="28">
        <v>0.36440833251674998</v>
      </c>
      <c r="D43" s="28">
        <v>0.40719867501539903</v>
      </c>
      <c r="E43" s="28">
        <v>0.407751992997896</v>
      </c>
      <c r="F43" s="28">
        <v>0.368083106549427</v>
      </c>
      <c r="G43" s="28">
        <v>0.274703305153146</v>
      </c>
      <c r="H43" s="28">
        <v>0.388645859594277</v>
      </c>
      <c r="J43">
        <v>103.41119999999999</v>
      </c>
    </row>
    <row r="44" spans="1:10" ht="15" x14ac:dyDescent="0.25">
      <c r="A44" s="27">
        <v>40</v>
      </c>
      <c r="B44" s="28">
        <v>0.167876707102182</v>
      </c>
      <c r="C44" s="28">
        <v>0.32052953684657798</v>
      </c>
      <c r="D44" s="28">
        <v>0.40960097716340199</v>
      </c>
      <c r="E44" s="28">
        <v>0.40898209258865198</v>
      </c>
      <c r="F44" s="28">
        <v>0.290121323859105</v>
      </c>
      <c r="G44" s="28">
        <v>0.23922769663940699</v>
      </c>
      <c r="H44" s="28">
        <v>0.29834518227196899</v>
      </c>
      <c r="J44">
        <v>101.7574</v>
      </c>
    </row>
    <row r="45" spans="1:10" ht="15" x14ac:dyDescent="0.25">
      <c r="A45" s="27">
        <v>41</v>
      </c>
      <c r="B45" s="28">
        <v>0.18328395633528799</v>
      </c>
      <c r="C45" s="28">
        <v>0.33746887780798701</v>
      </c>
      <c r="D45" s="28">
        <v>0.37313949185974199</v>
      </c>
      <c r="E45" s="28">
        <v>0.32227550993728799</v>
      </c>
      <c r="F45" s="28">
        <v>0.37441295689412601</v>
      </c>
      <c r="G45" s="28">
        <v>0.28190752092049798</v>
      </c>
      <c r="H45" s="28">
        <v>0.29112018689389602</v>
      </c>
      <c r="J45">
        <v>109.9298</v>
      </c>
    </row>
    <row r="46" spans="1:10" ht="15" x14ac:dyDescent="0.25">
      <c r="A46" s="27">
        <v>42</v>
      </c>
      <c r="B46" s="28">
        <v>0.20137692765495899</v>
      </c>
      <c r="C46" s="28">
        <v>0.39214607859614597</v>
      </c>
      <c r="D46" s="28">
        <v>0.32122396345327398</v>
      </c>
      <c r="E46" s="28">
        <v>0.40343519006159401</v>
      </c>
      <c r="F46" s="28">
        <v>0.35718865918902198</v>
      </c>
      <c r="G46" s="28">
        <v>0.41461875218142802</v>
      </c>
      <c r="H46" s="28">
        <v>0.26502546261281501</v>
      </c>
      <c r="J46">
        <v>89.937799999999996</v>
      </c>
    </row>
    <row r="47" spans="1:10" ht="15" x14ac:dyDescent="0.25">
      <c r="A47" s="27">
        <v>43</v>
      </c>
      <c r="B47" s="28">
        <v>0.17096440434501201</v>
      </c>
      <c r="C47" s="28">
        <v>0.39708717390819798</v>
      </c>
      <c r="D47" s="28">
        <v>0.46799773049211202</v>
      </c>
      <c r="E47" s="28">
        <v>0.42864040379139801</v>
      </c>
      <c r="F47" s="28">
        <v>0.37634073008966501</v>
      </c>
      <c r="G47" s="28">
        <v>0.27763690527962198</v>
      </c>
      <c r="H47" s="28">
        <v>0.31180540849425897</v>
      </c>
      <c r="J47">
        <v>116.5322</v>
      </c>
    </row>
    <row r="48" spans="1:10" ht="15" x14ac:dyDescent="0.25">
      <c r="A48" s="27">
        <v>44</v>
      </c>
      <c r="B48" s="28">
        <v>0.16965602520119399</v>
      </c>
      <c r="C48" s="28">
        <v>0.314464699630364</v>
      </c>
      <c r="D48" s="28">
        <v>0.37106393764718298</v>
      </c>
      <c r="E48" s="28">
        <v>0.39746659246228</v>
      </c>
      <c r="F48" s="28">
        <v>0.40622231729744701</v>
      </c>
      <c r="G48" s="28">
        <v>0.29136151920562903</v>
      </c>
      <c r="H48" s="28">
        <v>0.25528008874098701</v>
      </c>
      <c r="J48">
        <v>129.274</v>
      </c>
    </row>
    <row r="49" spans="1:20" ht="15" x14ac:dyDescent="0.25">
      <c r="A49" s="27">
        <v>45</v>
      </c>
      <c r="B49" s="28">
        <v>0.20778742977042799</v>
      </c>
      <c r="C49" s="28">
        <v>0.326279469741173</v>
      </c>
      <c r="D49" s="28">
        <v>0.36886872681881999</v>
      </c>
      <c r="E49" s="28">
        <v>0.47404601917112899</v>
      </c>
      <c r="F49" s="28">
        <v>0.470155771484147</v>
      </c>
      <c r="G49" s="28">
        <v>0.30494182240411999</v>
      </c>
      <c r="H49" s="28">
        <v>0.28662179196288801</v>
      </c>
      <c r="J49">
        <v>117.2868</v>
      </c>
    </row>
    <row r="50" spans="1:20" ht="15" x14ac:dyDescent="0.25">
      <c r="A50" s="27">
        <v>46</v>
      </c>
      <c r="B50" s="28">
        <v>0.194522400998107</v>
      </c>
      <c r="C50" s="28">
        <v>0.288292241579299</v>
      </c>
      <c r="D50" s="28">
        <v>0.41089670806605899</v>
      </c>
      <c r="E50" s="28">
        <v>0.418983250475917</v>
      </c>
      <c r="F50" s="28">
        <v>0.33385542877219598</v>
      </c>
      <c r="G50" s="28">
        <v>0.24669151474145701</v>
      </c>
      <c r="H50" s="28">
        <v>0.258444007462308</v>
      </c>
      <c r="J50">
        <v>105.3678</v>
      </c>
    </row>
    <row r="51" spans="1:20" ht="15" x14ac:dyDescent="0.25">
      <c r="A51" s="27">
        <v>47</v>
      </c>
      <c r="B51" s="28">
        <v>0.193071727098024</v>
      </c>
      <c r="C51" s="28">
        <v>0.340407084832485</v>
      </c>
      <c r="D51" s="28">
        <v>0.39528534981659502</v>
      </c>
      <c r="E51" s="28">
        <v>0.402408281010525</v>
      </c>
      <c r="F51" s="28">
        <v>0.42528370405325999</v>
      </c>
      <c r="G51" s="28">
        <v>0.24861773689063801</v>
      </c>
      <c r="H51" s="28">
        <v>0.29079413099379497</v>
      </c>
      <c r="J51">
        <v>111.9071</v>
      </c>
    </row>
    <row r="52" spans="1:20" ht="15" x14ac:dyDescent="0.25">
      <c r="A52" s="27">
        <v>48</v>
      </c>
      <c r="B52" s="28">
        <v>0.19194346990185401</v>
      </c>
      <c r="C52" s="28">
        <v>0.397374176311453</v>
      </c>
      <c r="D52" s="28">
        <v>0.29331736007782799</v>
      </c>
      <c r="E52" s="28">
        <v>0.34760323561014</v>
      </c>
      <c r="F52" s="28">
        <v>0.29336579614001801</v>
      </c>
      <c r="G52" s="28">
        <v>0.25532987380024103</v>
      </c>
      <c r="H52" s="28">
        <v>0.26771878518966502</v>
      </c>
      <c r="J52">
        <v>92.409300000000002</v>
      </c>
    </row>
    <row r="53" spans="1:20" ht="15" x14ac:dyDescent="0.25">
      <c r="A53" s="27">
        <v>49</v>
      </c>
      <c r="B53" s="28">
        <v>0.17700279333306801</v>
      </c>
      <c r="C53" s="28">
        <v>0.33523397423560303</v>
      </c>
      <c r="D53" s="28">
        <v>0.388612078626978</v>
      </c>
      <c r="E53" s="28">
        <v>0.40123296318292101</v>
      </c>
      <c r="F53" s="28">
        <v>0.37398382446557699</v>
      </c>
      <c r="G53" s="28">
        <v>0.32377367616956698</v>
      </c>
      <c r="H53" s="28">
        <v>0.29274441587253303</v>
      </c>
      <c r="J53">
        <v>130.44970000000001</v>
      </c>
    </row>
    <row r="54" spans="1:20" ht="15" x14ac:dyDescent="0.25">
      <c r="A54" s="27">
        <v>50</v>
      </c>
      <c r="B54" s="28">
        <v>0.199480570491429</v>
      </c>
      <c r="C54" s="28">
        <v>0.44821245237309199</v>
      </c>
      <c r="D54" s="28">
        <v>0.31640199869694802</v>
      </c>
      <c r="E54" s="28">
        <v>0.35506687732744702</v>
      </c>
      <c r="F54" s="28">
        <v>0.37816657183643099</v>
      </c>
      <c r="G54" s="28">
        <v>0.29856059644989902</v>
      </c>
      <c r="H54" s="28">
        <v>0.327262474999576</v>
      </c>
      <c r="J54">
        <v>93.796999999999997</v>
      </c>
    </row>
    <row r="57" spans="1:20" ht="15" x14ac:dyDescent="0.25">
      <c r="A57" s="7"/>
      <c r="B57" s="58" t="s">
        <v>10</v>
      </c>
      <c r="C57" s="59"/>
      <c r="D57" s="7"/>
      <c r="E57" s="7"/>
      <c r="F57" s="7"/>
      <c r="G57" s="7"/>
      <c r="H57" s="7"/>
      <c r="M57" s="39"/>
      <c r="N57" s="58" t="s">
        <v>14</v>
      </c>
      <c r="O57" s="59"/>
      <c r="P57" s="59"/>
      <c r="Q57" s="7"/>
      <c r="R57" s="7"/>
      <c r="S57" s="7"/>
      <c r="T57" s="7"/>
    </row>
    <row r="58" spans="1:20" ht="15" x14ac:dyDescent="0.25">
      <c r="A58" s="40">
        <v>32</v>
      </c>
      <c r="B58" s="19">
        <f>_xlfn.FORECAST.LINEAR($A36,B$5:B$35,$A$5:$A$35)</f>
        <v>0.19170977846002146</v>
      </c>
      <c r="C58" s="19">
        <f t="shared" ref="C58:H58" si="0">_xlfn.FORECAST.LINEAR($A36,C$5:C$35,$A$5:$A$35)</f>
        <v>0.33684076860471723</v>
      </c>
      <c r="D58" s="19">
        <f t="shared" si="0"/>
        <v>0.39285753981478866</v>
      </c>
      <c r="E58" s="19">
        <f t="shared" si="0"/>
        <v>0.38848376248860617</v>
      </c>
      <c r="F58" s="19">
        <f t="shared" si="0"/>
        <v>0.35729705844227211</v>
      </c>
      <c r="G58" s="19">
        <f t="shared" si="0"/>
        <v>0.27600726643112256</v>
      </c>
      <c r="H58" s="19">
        <f t="shared" si="0"/>
        <v>0.27181733713062989</v>
      </c>
      <c r="L58" s="2"/>
      <c r="M58" s="40">
        <f>A58</f>
        <v>32</v>
      </c>
      <c r="N58" s="19">
        <f>_xlfn.FORECAST.ETS($A36,B$5:B$35,$A$5:$A$35,1,1)</f>
        <v>0.1894348640240788</v>
      </c>
      <c r="O58" s="19">
        <f t="shared" ref="O58:T58" si="1">_xlfn.FORECAST.ETS($A36,C$5:C$35,$A$5:$A$35,1,1)</f>
        <v>0.33468982340920284</v>
      </c>
      <c r="P58" s="19">
        <f t="shared" si="1"/>
        <v>0.43785151022166685</v>
      </c>
      <c r="Q58" s="19">
        <f t="shared" si="1"/>
        <v>0.44954712405081176</v>
      </c>
      <c r="R58" s="19">
        <f t="shared" si="1"/>
        <v>0.35166932497414299</v>
      </c>
      <c r="S58" s="19">
        <f t="shared" si="1"/>
        <v>0.27505089079090372</v>
      </c>
      <c r="T58" s="19">
        <f t="shared" si="1"/>
        <v>0.27391604089013483</v>
      </c>
    </row>
    <row r="59" spans="1:20" ht="15" x14ac:dyDescent="0.25">
      <c r="A59" s="40">
        <v>33</v>
      </c>
      <c r="B59" s="19">
        <f>_xlfn.FORECAST.LINEAR($A37,B$5:B$35,$A$5:$A$35)</f>
        <v>0.19208933236717357</v>
      </c>
      <c r="C59" s="19">
        <f t="shared" ref="C59:H59" si="2">_xlfn.FORECAST.LINEAR($A37,C$5:C$35,$A$5:$A$35)</f>
        <v>0.33645550757047932</v>
      </c>
      <c r="D59" s="19">
        <f t="shared" si="2"/>
        <v>0.39260042240896675</v>
      </c>
      <c r="E59" s="19">
        <f t="shared" si="2"/>
        <v>0.38838850045646861</v>
      </c>
      <c r="F59" s="19">
        <f t="shared" si="2"/>
        <v>0.35624431433131365</v>
      </c>
      <c r="G59" s="19">
        <f t="shared" si="2"/>
        <v>0.27581319999478521</v>
      </c>
      <c r="H59" s="19">
        <f t="shared" si="2"/>
        <v>0.27128823065066193</v>
      </c>
      <c r="L59" s="2"/>
      <c r="M59" s="40">
        <f t="shared" ref="M59:M76" si="3">A59</f>
        <v>33</v>
      </c>
      <c r="N59" s="19">
        <f t="shared" ref="N59:N76" si="4">_xlfn.FORECAST.ETS($A37,B$5:B$35,$A$5:$A$35,1,1)</f>
        <v>0.1886783157134741</v>
      </c>
      <c r="O59" s="19">
        <f t="shared" ref="O59:O76" si="5">_xlfn.FORECAST.ETS($A37,C$5:C$35,$A$5:$A$35,1,1)</f>
        <v>0.33402686447632995</v>
      </c>
      <c r="P59" s="19">
        <f t="shared" ref="P59:P76" si="6">_xlfn.FORECAST.ETS($A37,D$5:D$35,$A$5:$A$35,1,1)</f>
        <v>0.45655602842912529</v>
      </c>
      <c r="Q59" s="19">
        <f t="shared" ref="Q59:Q76" si="7">_xlfn.FORECAST.ETS($A37,E$5:E$35,$A$5:$A$35,1,1)</f>
        <v>0.44946349197523194</v>
      </c>
      <c r="R59" s="19">
        <f t="shared" ref="R59:R76" si="8">_xlfn.FORECAST.ETS($A37,F$5:F$35,$A$5:$A$35,1,1)</f>
        <v>0.3507327339687456</v>
      </c>
      <c r="S59" s="19">
        <f t="shared" ref="S59:S76" si="9">_xlfn.FORECAST.ETS($A37,G$5:G$35,$A$5:$A$35,1,1)</f>
        <v>0.27491391326347653</v>
      </c>
      <c r="T59" s="19">
        <f t="shared" ref="T59:T76" si="10">_xlfn.FORECAST.ETS($A37,H$5:H$35,$A$5:$A$35,1,1)</f>
        <v>0.2732408124039461</v>
      </c>
    </row>
    <row r="60" spans="1:20" ht="15" x14ac:dyDescent="0.25">
      <c r="A60" s="40">
        <v>34</v>
      </c>
      <c r="B60" s="19">
        <f>_xlfn.FORECAST.LINEAR($A38,B$5:B$35,$A$5:$A$35)</f>
        <v>0.19246888627432568</v>
      </c>
      <c r="C60" s="19">
        <f t="shared" ref="C60:H60" si="11">_xlfn.FORECAST.LINEAR($A38,C$5:C$35,$A$5:$A$35)</f>
        <v>0.3360702465362414</v>
      </c>
      <c r="D60" s="19">
        <f t="shared" si="11"/>
        <v>0.39234330500314485</v>
      </c>
      <c r="E60" s="19">
        <f t="shared" si="11"/>
        <v>0.38829323842433106</v>
      </c>
      <c r="F60" s="19">
        <f t="shared" si="11"/>
        <v>0.35519157022035514</v>
      </c>
      <c r="G60" s="19">
        <f t="shared" si="11"/>
        <v>0.27561913355844786</v>
      </c>
      <c r="H60" s="19">
        <f t="shared" si="11"/>
        <v>0.27075912417069403</v>
      </c>
      <c r="L60" s="2"/>
      <c r="M60" s="40">
        <f t="shared" si="3"/>
        <v>34</v>
      </c>
      <c r="N60" s="19">
        <f t="shared" si="4"/>
        <v>0.18982306826734069</v>
      </c>
      <c r="O60" s="19">
        <f t="shared" si="5"/>
        <v>0.3333639055434573</v>
      </c>
      <c r="P60" s="19">
        <f t="shared" si="6"/>
        <v>0.41416251151097944</v>
      </c>
      <c r="Q60" s="19">
        <f t="shared" si="7"/>
        <v>0.44937985989965196</v>
      </c>
      <c r="R60" s="19">
        <f t="shared" si="8"/>
        <v>0.34979614296334827</v>
      </c>
      <c r="S60" s="19">
        <f t="shared" si="9"/>
        <v>0.27477693573604928</v>
      </c>
      <c r="T60" s="19">
        <f t="shared" si="10"/>
        <v>0.27256558391775731</v>
      </c>
    </row>
    <row r="61" spans="1:20" ht="15" x14ac:dyDescent="0.25">
      <c r="A61" s="40">
        <v>35</v>
      </c>
      <c r="B61" s="19">
        <f t="shared" ref="B61:H61" si="12">_xlfn.FORECAST.LINEAR($A39,B$5:B$35,$A$5:$A$35)</f>
        <v>0.19284844018147779</v>
      </c>
      <c r="C61" s="19">
        <f t="shared" si="12"/>
        <v>0.33568498550200354</v>
      </c>
      <c r="D61" s="19">
        <f t="shared" si="12"/>
        <v>0.39208618759732289</v>
      </c>
      <c r="E61" s="19">
        <f t="shared" si="12"/>
        <v>0.3881979763921935</v>
      </c>
      <c r="F61" s="19">
        <f t="shared" si="12"/>
        <v>0.35413882610939662</v>
      </c>
      <c r="G61" s="19">
        <f t="shared" si="12"/>
        <v>0.27542506712211051</v>
      </c>
      <c r="H61" s="19">
        <f t="shared" si="12"/>
        <v>0.27023001769072608</v>
      </c>
      <c r="L61" s="2"/>
      <c r="M61" s="40">
        <f t="shared" si="3"/>
        <v>35</v>
      </c>
      <c r="N61" s="19">
        <f t="shared" si="4"/>
        <v>0.18906651995673598</v>
      </c>
      <c r="O61" s="19">
        <f t="shared" si="5"/>
        <v>0.33270094661058441</v>
      </c>
      <c r="P61" s="19">
        <f t="shared" si="6"/>
        <v>0.40590287253882923</v>
      </c>
      <c r="Q61" s="19">
        <f t="shared" si="7"/>
        <v>0.44929622782407219</v>
      </c>
      <c r="R61" s="19">
        <f t="shared" si="8"/>
        <v>0.34885955195795093</v>
      </c>
      <c r="S61" s="19">
        <f t="shared" si="9"/>
        <v>0.27463995820862208</v>
      </c>
      <c r="T61" s="19">
        <f t="shared" si="10"/>
        <v>0.27189035543156853</v>
      </c>
    </row>
    <row r="62" spans="1:20" ht="15" x14ac:dyDescent="0.25">
      <c r="A62" s="40">
        <v>36</v>
      </c>
      <c r="B62" s="19">
        <f>_xlfn.FORECAST.LINEAR($A40,B$5:B$35,$A$5:$A$35)</f>
        <v>0.1932279940886299</v>
      </c>
      <c r="C62" s="19">
        <f t="shared" ref="C62:H62" si="13">_xlfn.FORECAST.LINEAR($A40,C$5:C$35,$A$5:$A$35)</f>
        <v>0.33529972446776563</v>
      </c>
      <c r="D62" s="19">
        <f t="shared" si="13"/>
        <v>0.39182907019150098</v>
      </c>
      <c r="E62" s="19">
        <f t="shared" si="13"/>
        <v>0.38810271436005594</v>
      </c>
      <c r="F62" s="19">
        <f t="shared" si="13"/>
        <v>0.35308608199843816</v>
      </c>
      <c r="G62" s="19">
        <f t="shared" si="13"/>
        <v>0.27523100068577316</v>
      </c>
      <c r="H62" s="19">
        <f t="shared" si="13"/>
        <v>0.26970091121075818</v>
      </c>
      <c r="L62" s="2"/>
      <c r="M62" s="40">
        <f t="shared" si="3"/>
        <v>36</v>
      </c>
      <c r="N62" s="19">
        <f t="shared" si="4"/>
        <v>0.19021127251060257</v>
      </c>
      <c r="O62" s="19">
        <f>_xlfn.FORECAST.ETS($A40,C$5:C$35,$A$5:$A$35,1,1)</f>
        <v>0.33203798767771175</v>
      </c>
      <c r="P62" s="19">
        <f t="shared" si="6"/>
        <v>0.38341095399912034</v>
      </c>
      <c r="Q62" s="19">
        <f t="shared" si="7"/>
        <v>0.44921259574849215</v>
      </c>
      <c r="R62" s="19">
        <f t="shared" si="8"/>
        <v>0.34792296095255354</v>
      </c>
      <c r="S62" s="19">
        <f t="shared" si="9"/>
        <v>0.27450298068119483</v>
      </c>
      <c r="T62" s="19">
        <f t="shared" si="10"/>
        <v>0.2712151269453798</v>
      </c>
    </row>
    <row r="63" spans="1:20" ht="15" x14ac:dyDescent="0.25">
      <c r="A63" s="40">
        <v>37</v>
      </c>
      <c r="B63" s="19">
        <f t="shared" ref="B63:H63" si="14">_xlfn.FORECAST.LINEAR($A41,B$5:B$35,$A$5:$A$35)</f>
        <v>0.193607547995782</v>
      </c>
      <c r="C63" s="19">
        <f>_xlfn.FORECAST.LINEAR($A41,C$5:C$35,$A$5:$A$35)</f>
        <v>0.33491446343352771</v>
      </c>
      <c r="D63" s="19">
        <f t="shared" si="14"/>
        <v>0.39157195278567908</v>
      </c>
      <c r="E63" s="19">
        <f t="shared" si="14"/>
        <v>0.38800745232791845</v>
      </c>
      <c r="F63" s="19">
        <f t="shared" si="14"/>
        <v>0.35203333788747965</v>
      </c>
      <c r="G63" s="19">
        <f t="shared" si="14"/>
        <v>0.27503693424943582</v>
      </c>
      <c r="H63" s="19">
        <f t="shared" si="14"/>
        <v>0.26917180473079022</v>
      </c>
      <c r="L63" s="2"/>
      <c r="M63" s="40">
        <f t="shared" si="3"/>
        <v>37</v>
      </c>
      <c r="N63" s="19">
        <f t="shared" si="4"/>
        <v>0.18945472419999787</v>
      </c>
      <c r="O63" s="19">
        <f>_xlfn.FORECAST.ETS($A41,C$5:C$35,$A$5:$A$35,1,1)</f>
        <v>0.33137502874483887</v>
      </c>
      <c r="P63" s="19">
        <f t="shared" si="6"/>
        <v>0.43665246502174654</v>
      </c>
      <c r="Q63" s="19">
        <f t="shared" si="7"/>
        <v>0.44912896367291238</v>
      </c>
      <c r="R63" s="19">
        <f t="shared" si="8"/>
        <v>0.3469863699471562</v>
      </c>
      <c r="S63" s="19">
        <f t="shared" si="9"/>
        <v>0.27436600315376758</v>
      </c>
      <c r="T63" s="19">
        <f t="shared" si="10"/>
        <v>0.27053989845919102</v>
      </c>
    </row>
    <row r="64" spans="1:20" ht="15" x14ac:dyDescent="0.25">
      <c r="A64" s="40">
        <v>38</v>
      </c>
      <c r="B64" s="19">
        <f t="shared" ref="B64:H64" si="15">_xlfn.FORECAST.LINEAR($A42,B$5:B$35,$A$5:$A$35)</f>
        <v>0.19398710190293411</v>
      </c>
      <c r="C64" s="19">
        <f t="shared" si="15"/>
        <v>0.33452920239928985</v>
      </c>
      <c r="D64" s="19">
        <f>_xlfn.FORECAST.LINEAR($A42,D$5:D$35,$A$5:$A$35)</f>
        <v>0.39131483537985717</v>
      </c>
      <c r="E64" s="19">
        <f t="shared" si="15"/>
        <v>0.38791219029578089</v>
      </c>
      <c r="F64" s="19">
        <f t="shared" si="15"/>
        <v>0.35098059377652119</v>
      </c>
      <c r="G64" s="19">
        <f t="shared" si="15"/>
        <v>0.27484286781309847</v>
      </c>
      <c r="H64" s="19">
        <f t="shared" si="15"/>
        <v>0.26864269825082232</v>
      </c>
      <c r="L64" s="2"/>
      <c r="M64" s="40">
        <f t="shared" si="3"/>
        <v>38</v>
      </c>
      <c r="N64" s="19">
        <f t="shared" si="4"/>
        <v>0.19059947675386446</v>
      </c>
      <c r="O64" s="19">
        <f>_xlfn.FORECAST.ETS($A42,C$5:C$35,$A$5:$A$35,1,1)</f>
        <v>0.33071206981196621</v>
      </c>
      <c r="P64" s="19">
        <f t="shared" si="6"/>
        <v>0.45535698322920498</v>
      </c>
      <c r="Q64" s="19">
        <f t="shared" si="7"/>
        <v>0.4490453315973324</v>
      </c>
      <c r="R64" s="19">
        <f t="shared" si="8"/>
        <v>0.34604977894175887</v>
      </c>
      <c r="S64" s="19">
        <f t="shared" si="9"/>
        <v>0.27422902562634038</v>
      </c>
      <c r="T64" s="19">
        <f t="shared" si="10"/>
        <v>0.26986466997300224</v>
      </c>
    </row>
    <row r="65" spans="1:20" ht="15" x14ac:dyDescent="0.25">
      <c r="A65" s="40">
        <v>39</v>
      </c>
      <c r="B65" s="19">
        <f t="shared" ref="B65:H65" si="16">_xlfn.FORECAST.LINEAR($A43,B$5:B$35,$A$5:$A$35)</f>
        <v>0.19436665581008622</v>
      </c>
      <c r="C65" s="19">
        <f t="shared" si="16"/>
        <v>0.33414394136505193</v>
      </c>
      <c r="D65" s="19">
        <f t="shared" si="16"/>
        <v>0.39105771797403527</v>
      </c>
      <c r="E65" s="19">
        <f t="shared" si="16"/>
        <v>0.38781692826364333</v>
      </c>
      <c r="F65" s="19">
        <f t="shared" si="16"/>
        <v>0.34992784966556267</v>
      </c>
      <c r="G65" s="19">
        <f t="shared" si="16"/>
        <v>0.27464880137676112</v>
      </c>
      <c r="H65" s="19">
        <f t="shared" si="16"/>
        <v>0.26811359177085436</v>
      </c>
      <c r="L65" s="2"/>
      <c r="M65" s="40">
        <f t="shared" si="3"/>
        <v>39</v>
      </c>
      <c r="N65" s="19">
        <f t="shared" si="4"/>
        <v>0.18984292844325976</v>
      </c>
      <c r="O65" s="19">
        <f t="shared" si="5"/>
        <v>0.33004911087909333</v>
      </c>
      <c r="P65" s="19">
        <f t="shared" si="6"/>
        <v>0.41296346631105912</v>
      </c>
      <c r="Q65" s="19">
        <f t="shared" si="7"/>
        <v>0.44896169952175263</v>
      </c>
      <c r="R65" s="19">
        <f t="shared" si="8"/>
        <v>0.34511318793636148</v>
      </c>
      <c r="S65" s="19">
        <f t="shared" si="9"/>
        <v>0.27409204809891313</v>
      </c>
      <c r="T65" s="19">
        <f t="shared" si="10"/>
        <v>0.26918944148681351</v>
      </c>
    </row>
    <row r="66" spans="1:20" ht="15" x14ac:dyDescent="0.25">
      <c r="A66" s="40">
        <v>40</v>
      </c>
      <c r="B66" s="19">
        <f t="shared" ref="B66:H66" si="17">_xlfn.FORECAST.LINEAR($A44,B$5:B$35,$A$5:$A$35)</f>
        <v>0.1947462097172383</v>
      </c>
      <c r="C66" s="19">
        <f t="shared" si="17"/>
        <v>0.33375868033081402</v>
      </c>
      <c r="D66" s="19">
        <f t="shared" si="17"/>
        <v>0.39080060056821336</v>
      </c>
      <c r="E66" s="19">
        <f t="shared" si="17"/>
        <v>0.38772166623150578</v>
      </c>
      <c r="F66" s="19">
        <f t="shared" si="17"/>
        <v>0.34887510555460421</v>
      </c>
      <c r="G66" s="19">
        <f t="shared" si="17"/>
        <v>0.27445473494042377</v>
      </c>
      <c r="H66" s="19">
        <f t="shared" si="17"/>
        <v>0.26758448529088641</v>
      </c>
      <c r="L66" s="2"/>
      <c r="M66" s="40">
        <f t="shared" si="3"/>
        <v>40</v>
      </c>
      <c r="N66" s="19">
        <f t="shared" si="4"/>
        <v>0.19098768099712635</v>
      </c>
      <c r="O66" s="19">
        <f t="shared" si="5"/>
        <v>0.32938615194622067</v>
      </c>
      <c r="P66" s="19">
        <f t="shared" si="6"/>
        <v>0.40470382733890892</v>
      </c>
      <c r="Q66" s="19">
        <f t="shared" si="7"/>
        <v>0.44887806744617259</v>
      </c>
      <c r="R66" s="19">
        <f t="shared" si="8"/>
        <v>0.34417659693096414</v>
      </c>
      <c r="S66" s="19">
        <f t="shared" si="9"/>
        <v>0.27395507057148594</v>
      </c>
      <c r="T66" s="19">
        <f t="shared" si="10"/>
        <v>0.26851421300062472</v>
      </c>
    </row>
    <row r="67" spans="1:20" ht="15" x14ac:dyDescent="0.25">
      <c r="A67" s="40">
        <v>41</v>
      </c>
      <c r="B67" s="19">
        <f t="shared" ref="B67:H67" si="18">_xlfn.FORECAST.LINEAR($A45,B$5:B$35,$A$5:$A$35)</f>
        <v>0.19512576362439041</v>
      </c>
      <c r="C67" s="19">
        <f t="shared" si="18"/>
        <v>0.3333734192965761</v>
      </c>
      <c r="D67" s="19">
        <f t="shared" si="18"/>
        <v>0.3905434831623914</v>
      </c>
      <c r="E67" s="19">
        <f t="shared" si="18"/>
        <v>0.38762640419936822</v>
      </c>
      <c r="F67" s="19">
        <f t="shared" si="18"/>
        <v>0.3478223614436457</v>
      </c>
      <c r="G67" s="19">
        <f t="shared" si="18"/>
        <v>0.27426066850408642</v>
      </c>
      <c r="H67" s="19">
        <f t="shared" si="18"/>
        <v>0.26705537881091851</v>
      </c>
      <c r="L67" s="2"/>
      <c r="M67" s="40">
        <f t="shared" si="3"/>
        <v>41</v>
      </c>
      <c r="N67" s="19">
        <f t="shared" si="4"/>
        <v>0.19023113268652164</v>
      </c>
      <c r="O67" s="19">
        <f t="shared" si="5"/>
        <v>0.32872319301334779</v>
      </c>
      <c r="P67" s="19">
        <f t="shared" si="6"/>
        <v>0.38221190879920003</v>
      </c>
      <c r="Q67" s="19">
        <f t="shared" si="7"/>
        <v>0.44879443537059283</v>
      </c>
      <c r="R67" s="19">
        <f t="shared" si="8"/>
        <v>0.3432400059255668</v>
      </c>
      <c r="S67" s="19">
        <f t="shared" si="9"/>
        <v>0.27381809304405869</v>
      </c>
      <c r="T67" s="19">
        <f t="shared" si="10"/>
        <v>0.26783898451443594</v>
      </c>
    </row>
    <row r="68" spans="1:20" ht="15" x14ac:dyDescent="0.25">
      <c r="A68" s="40">
        <v>42</v>
      </c>
      <c r="B68" s="19">
        <f t="shared" ref="B68:H68" si="19">_xlfn.FORECAST.LINEAR($A46,B$5:B$35,$A$5:$A$35)</f>
        <v>0.19550531753154252</v>
      </c>
      <c r="C68" s="19">
        <f t="shared" si="19"/>
        <v>0.33298815826233824</v>
      </c>
      <c r="D68" s="19">
        <f t="shared" si="19"/>
        <v>0.3902863657565695</v>
      </c>
      <c r="E68" s="19">
        <f t="shared" si="19"/>
        <v>0.38753114216723067</v>
      </c>
      <c r="F68" s="19">
        <f t="shared" si="19"/>
        <v>0.34676961733268719</v>
      </c>
      <c r="G68" s="19">
        <f t="shared" si="19"/>
        <v>0.27406660206774902</v>
      </c>
      <c r="H68" s="19">
        <f t="shared" si="19"/>
        <v>0.26652627233095055</v>
      </c>
      <c r="L68" s="2"/>
      <c r="M68" s="40">
        <f t="shared" si="3"/>
        <v>42</v>
      </c>
      <c r="N68" s="19">
        <f t="shared" si="4"/>
        <v>0.19137588524038823</v>
      </c>
      <c r="O68" s="19">
        <f t="shared" si="5"/>
        <v>0.32806023408047508</v>
      </c>
      <c r="P68" s="19">
        <f t="shared" si="6"/>
        <v>0.43545341982182623</v>
      </c>
      <c r="Q68" s="19">
        <f t="shared" si="7"/>
        <v>0.44871080329501284</v>
      </c>
      <c r="R68" s="19">
        <f t="shared" si="8"/>
        <v>0.34230341492016947</v>
      </c>
      <c r="S68" s="19">
        <f t="shared" si="9"/>
        <v>0.27368111551663143</v>
      </c>
      <c r="T68" s="19">
        <f t="shared" si="10"/>
        <v>0.26716375602824721</v>
      </c>
    </row>
    <row r="69" spans="1:20" ht="15" x14ac:dyDescent="0.25">
      <c r="A69" s="40">
        <v>43</v>
      </c>
      <c r="B69" s="19">
        <f t="shared" ref="B69:H69" si="20">_xlfn.FORECAST.LINEAR($A47,B$5:B$35,$A$5:$A$35)</f>
        <v>0.19588487143869462</v>
      </c>
      <c r="C69" s="19">
        <f t="shared" si="20"/>
        <v>0.33260289722810032</v>
      </c>
      <c r="D69" s="19">
        <f t="shared" si="20"/>
        <v>0.39002924835074759</v>
      </c>
      <c r="E69" s="19">
        <f t="shared" si="20"/>
        <v>0.38743588013509311</v>
      </c>
      <c r="F69" s="19">
        <f t="shared" si="20"/>
        <v>0.34571687322172873</v>
      </c>
      <c r="G69" s="19">
        <f t="shared" si="20"/>
        <v>0.27387253563141167</v>
      </c>
      <c r="H69" s="19">
        <f t="shared" si="20"/>
        <v>0.26599716585098265</v>
      </c>
      <c r="L69" s="2"/>
      <c r="M69" s="40">
        <f t="shared" si="3"/>
        <v>43</v>
      </c>
      <c r="N69" s="19">
        <f t="shared" si="4"/>
        <v>0.19061933692978356</v>
      </c>
      <c r="O69" s="19">
        <f t="shared" si="5"/>
        <v>0.3273972751476022</v>
      </c>
      <c r="P69" s="19">
        <f t="shared" si="6"/>
        <v>0.45415793802928461</v>
      </c>
      <c r="Q69" s="19">
        <f t="shared" si="7"/>
        <v>0.44862717121943302</v>
      </c>
      <c r="R69" s="19">
        <f t="shared" si="8"/>
        <v>0.34136682391477208</v>
      </c>
      <c r="S69" s="19">
        <f t="shared" si="9"/>
        <v>0.27354413798920424</v>
      </c>
      <c r="T69" s="19">
        <f t="shared" si="10"/>
        <v>0.26648852754205843</v>
      </c>
    </row>
    <row r="70" spans="1:20" ht="15" x14ac:dyDescent="0.25">
      <c r="A70" s="40">
        <v>44</v>
      </c>
      <c r="B70" s="19">
        <f t="shared" ref="B70:H70" si="21">_xlfn.FORECAST.LINEAR($A48,B$5:B$35,$A$5:$A$35)</f>
        <v>0.19626442534584673</v>
      </c>
      <c r="C70" s="19">
        <f t="shared" si="21"/>
        <v>0.33221763619386241</v>
      </c>
      <c r="D70" s="19">
        <f t="shared" si="21"/>
        <v>0.38977213094492569</v>
      </c>
      <c r="E70" s="19">
        <f t="shared" si="21"/>
        <v>0.38734061810295556</v>
      </c>
      <c r="F70" s="19">
        <f t="shared" si="21"/>
        <v>0.34466412911077021</v>
      </c>
      <c r="G70" s="19">
        <f t="shared" si="21"/>
        <v>0.27367846919507433</v>
      </c>
      <c r="H70" s="19">
        <f t="shared" si="21"/>
        <v>0.2654680593710147</v>
      </c>
      <c r="L70" s="2"/>
      <c r="M70" s="40">
        <f t="shared" si="3"/>
        <v>44</v>
      </c>
      <c r="N70" s="19">
        <f t="shared" si="4"/>
        <v>0.19176408948365012</v>
      </c>
      <c r="O70" s="19">
        <f t="shared" si="5"/>
        <v>0.32673431621472954</v>
      </c>
      <c r="P70" s="19">
        <f t="shared" si="6"/>
        <v>0.41176442111113881</v>
      </c>
      <c r="Q70" s="19">
        <f t="shared" si="7"/>
        <v>0.44854353914385303</v>
      </c>
      <c r="R70" s="19">
        <f t="shared" si="8"/>
        <v>0.34043023290937474</v>
      </c>
      <c r="S70" s="19">
        <f t="shared" si="9"/>
        <v>0.27340716046177699</v>
      </c>
      <c r="T70" s="19">
        <f t="shared" si="10"/>
        <v>0.26581329905586965</v>
      </c>
    </row>
    <row r="71" spans="1:20" ht="15" x14ac:dyDescent="0.25">
      <c r="A71" s="40">
        <v>45</v>
      </c>
      <c r="B71" s="19">
        <f t="shared" ref="B71:H71" si="22">_xlfn.FORECAST.LINEAR($A49,B$5:B$35,$A$5:$A$35)</f>
        <v>0.19664397925299884</v>
      </c>
      <c r="C71" s="19">
        <f t="shared" si="22"/>
        <v>0.33183237515962449</v>
      </c>
      <c r="D71" s="19">
        <f t="shared" si="22"/>
        <v>0.38951501353910378</v>
      </c>
      <c r="E71" s="19">
        <f t="shared" si="22"/>
        <v>0.387245356070818</v>
      </c>
      <c r="F71" s="19">
        <f t="shared" si="22"/>
        <v>0.3436113849998117</v>
      </c>
      <c r="G71" s="19">
        <f t="shared" si="22"/>
        <v>0.27348440275873698</v>
      </c>
      <c r="H71" s="19">
        <f t="shared" si="22"/>
        <v>0.2649389528910468</v>
      </c>
      <c r="L71" s="2"/>
      <c r="M71" s="40">
        <f t="shared" si="3"/>
        <v>45</v>
      </c>
      <c r="N71" s="19">
        <f t="shared" si="4"/>
        <v>0.19100754117304544</v>
      </c>
      <c r="O71" s="19">
        <f t="shared" si="5"/>
        <v>0.32607135728185666</v>
      </c>
      <c r="P71" s="19">
        <f t="shared" si="6"/>
        <v>0.4035047821389886</v>
      </c>
      <c r="Q71" s="19">
        <f t="shared" si="7"/>
        <v>0.44845990706827327</v>
      </c>
      <c r="R71" s="19">
        <f t="shared" si="8"/>
        <v>0.33949364190397741</v>
      </c>
      <c r="S71" s="19">
        <f t="shared" si="9"/>
        <v>0.27327018293434979</v>
      </c>
      <c r="T71" s="19">
        <f t="shared" si="10"/>
        <v>0.26513807056968086</v>
      </c>
    </row>
    <row r="72" spans="1:20" ht="15" x14ac:dyDescent="0.25">
      <c r="A72" s="40">
        <v>46</v>
      </c>
      <c r="B72" s="19">
        <f t="shared" ref="B72:H72" si="23">_xlfn.FORECAST.LINEAR($A50,B$5:B$35,$A$5:$A$35)</f>
        <v>0.19702353316015095</v>
      </c>
      <c r="C72" s="19">
        <f t="shared" si="23"/>
        <v>0.33144711412538663</v>
      </c>
      <c r="D72" s="19">
        <f t="shared" si="23"/>
        <v>0.38925789613328182</v>
      </c>
      <c r="E72" s="19">
        <f t="shared" si="23"/>
        <v>0.38715009403868045</v>
      </c>
      <c r="F72" s="19">
        <f t="shared" si="23"/>
        <v>0.34255864088885324</v>
      </c>
      <c r="G72" s="19">
        <f t="shared" si="23"/>
        <v>0.27329033632239963</v>
      </c>
      <c r="H72" s="19">
        <f t="shared" si="23"/>
        <v>0.26440984641107884</v>
      </c>
      <c r="L72" s="2"/>
      <c r="M72" s="40">
        <f t="shared" si="3"/>
        <v>46</v>
      </c>
      <c r="N72" s="19">
        <f t="shared" si="4"/>
        <v>0.192152293726912</v>
      </c>
      <c r="O72" s="19">
        <f t="shared" si="5"/>
        <v>0.325408398348984</v>
      </c>
      <c r="P72" s="19">
        <f t="shared" si="6"/>
        <v>0.38101286359927972</v>
      </c>
      <c r="Q72" s="19">
        <f t="shared" si="7"/>
        <v>0.44837627499269322</v>
      </c>
      <c r="R72" s="19">
        <f t="shared" si="8"/>
        <v>0.33855705089858001</v>
      </c>
      <c r="S72" s="19">
        <f t="shared" si="9"/>
        <v>0.27313320540692254</v>
      </c>
      <c r="T72" s="19">
        <f t="shared" si="10"/>
        <v>0.26446284208349213</v>
      </c>
    </row>
    <row r="73" spans="1:20" ht="15" x14ac:dyDescent="0.25">
      <c r="A73" s="40">
        <v>47</v>
      </c>
      <c r="B73" s="19">
        <f t="shared" ref="B73:H73" si="24">_xlfn.FORECAST.LINEAR($A51,B$5:B$35,$A$5:$A$35)</f>
        <v>0.19740308706730306</v>
      </c>
      <c r="C73" s="19">
        <f t="shared" si="24"/>
        <v>0.33106185309114872</v>
      </c>
      <c r="D73" s="19">
        <f t="shared" si="24"/>
        <v>0.38900077872745992</v>
      </c>
      <c r="E73" s="19">
        <f t="shared" si="24"/>
        <v>0.38705483200654289</v>
      </c>
      <c r="F73" s="19">
        <f t="shared" si="24"/>
        <v>0.34150589677789472</v>
      </c>
      <c r="G73" s="19">
        <f t="shared" si="24"/>
        <v>0.27309626988606228</v>
      </c>
      <c r="H73" s="19">
        <f t="shared" si="24"/>
        <v>0.26388073993111094</v>
      </c>
      <c r="L73" s="2"/>
      <c r="M73" s="40">
        <f t="shared" si="3"/>
        <v>47</v>
      </c>
      <c r="N73" s="19">
        <f t="shared" si="4"/>
        <v>0.19139574541630733</v>
      </c>
      <c r="O73" s="19">
        <f t="shared" si="5"/>
        <v>0.32474543941611111</v>
      </c>
      <c r="P73" s="19">
        <f t="shared" si="6"/>
        <v>0.43425437462190591</v>
      </c>
      <c r="Q73" s="19">
        <f t="shared" si="7"/>
        <v>0.44829264291711346</v>
      </c>
      <c r="R73" s="19">
        <f t="shared" si="8"/>
        <v>0.33762045989318268</v>
      </c>
      <c r="S73" s="19">
        <f t="shared" si="9"/>
        <v>0.27299622787949529</v>
      </c>
      <c r="T73" s="19">
        <f t="shared" si="10"/>
        <v>0.26378761359730335</v>
      </c>
    </row>
    <row r="74" spans="1:20" ht="15" x14ac:dyDescent="0.25">
      <c r="A74" s="40">
        <v>48</v>
      </c>
      <c r="B74" s="19">
        <f t="shared" ref="B74:H74" si="25">_xlfn.FORECAST.LINEAR($A52,B$5:B$35,$A$5:$A$35)</f>
        <v>0.19778264097445517</v>
      </c>
      <c r="C74" s="19">
        <f t="shared" si="25"/>
        <v>0.3306765920569108</v>
      </c>
      <c r="D74" s="19">
        <f t="shared" si="25"/>
        <v>0.38874366132163801</v>
      </c>
      <c r="E74" s="19">
        <f t="shared" si="25"/>
        <v>0.38695956997440539</v>
      </c>
      <c r="F74" s="19">
        <f t="shared" si="25"/>
        <v>0.34045315266693621</v>
      </c>
      <c r="G74" s="19">
        <f t="shared" si="25"/>
        <v>0.27290220344972493</v>
      </c>
      <c r="H74" s="19">
        <f t="shared" si="25"/>
        <v>0.26335163345114299</v>
      </c>
      <c r="L74" s="2"/>
      <c r="M74" s="40">
        <f t="shared" si="3"/>
        <v>48</v>
      </c>
      <c r="N74" s="19">
        <f t="shared" si="4"/>
        <v>0.19254049797017389</v>
      </c>
      <c r="O74" s="19">
        <f t="shared" si="5"/>
        <v>0.32408248048323846</v>
      </c>
      <c r="P74" s="19">
        <f t="shared" si="6"/>
        <v>0.4529588928293643</v>
      </c>
      <c r="Q74" s="19">
        <f t="shared" si="7"/>
        <v>0.44820901084153347</v>
      </c>
      <c r="R74" s="19">
        <f t="shared" si="8"/>
        <v>0.33668386888778534</v>
      </c>
      <c r="S74" s="19">
        <f t="shared" si="9"/>
        <v>0.27285925035206809</v>
      </c>
      <c r="T74" s="19">
        <f t="shared" si="10"/>
        <v>0.26311238511111457</v>
      </c>
    </row>
    <row r="75" spans="1:20" ht="15" x14ac:dyDescent="0.25">
      <c r="A75" s="40">
        <v>49</v>
      </c>
      <c r="B75" s="19">
        <f t="shared" ref="B75:H75" si="26">_xlfn.FORECAST.LINEAR($A53,B$5:B$35,$A$5:$A$35)</f>
        <v>0.19816219488160727</v>
      </c>
      <c r="C75" s="19">
        <f t="shared" si="26"/>
        <v>0.33029133102267294</v>
      </c>
      <c r="D75" s="19">
        <f t="shared" si="26"/>
        <v>0.38848654391581611</v>
      </c>
      <c r="E75" s="19">
        <f t="shared" si="26"/>
        <v>0.38686430794226784</v>
      </c>
      <c r="F75" s="19">
        <f t="shared" si="26"/>
        <v>0.33940040855597775</v>
      </c>
      <c r="G75" s="19">
        <f t="shared" si="26"/>
        <v>0.27270813701338759</v>
      </c>
      <c r="H75" s="19">
        <f t="shared" si="26"/>
        <v>0.26282252697117503</v>
      </c>
      <c r="L75" s="2"/>
      <c r="M75" s="40">
        <f t="shared" si="3"/>
        <v>49</v>
      </c>
      <c r="N75" s="19">
        <f t="shared" si="4"/>
        <v>0.19178394965956921</v>
      </c>
      <c r="O75" s="19">
        <f t="shared" si="5"/>
        <v>0.32341952155036557</v>
      </c>
      <c r="P75" s="19">
        <f t="shared" si="6"/>
        <v>0.4105653759112185</v>
      </c>
      <c r="Q75" s="19">
        <f t="shared" si="7"/>
        <v>0.44812537876595365</v>
      </c>
      <c r="R75" s="19">
        <f t="shared" si="8"/>
        <v>0.33574727788238795</v>
      </c>
      <c r="S75" s="19">
        <f t="shared" si="9"/>
        <v>0.27272227282464084</v>
      </c>
      <c r="T75" s="19">
        <f t="shared" si="10"/>
        <v>0.26243715662492584</v>
      </c>
    </row>
    <row r="76" spans="1:20" ht="15" x14ac:dyDescent="0.25">
      <c r="A76" s="40">
        <v>50</v>
      </c>
      <c r="B76" s="19">
        <f t="shared" ref="B76:H76" si="27">_xlfn.FORECAST.LINEAR($A54,B$5:B$35,$A$5:$A$35)</f>
        <v>0.19854174878875935</v>
      </c>
      <c r="C76" s="19">
        <f t="shared" si="27"/>
        <v>0.32990606998843502</v>
      </c>
      <c r="D76" s="19">
        <f t="shared" si="27"/>
        <v>0.3882294265099942</v>
      </c>
      <c r="E76" s="19">
        <f t="shared" si="27"/>
        <v>0.38676904591013028</v>
      </c>
      <c r="F76" s="19">
        <f t="shared" si="27"/>
        <v>0.33834766444501924</v>
      </c>
      <c r="G76" s="19">
        <f t="shared" si="27"/>
        <v>0.27251407057705024</v>
      </c>
      <c r="H76" s="19">
        <f t="shared" si="27"/>
        <v>0.26229342049120713</v>
      </c>
      <c r="L76" s="2"/>
      <c r="M76" s="40">
        <f t="shared" si="3"/>
        <v>50</v>
      </c>
      <c r="N76" s="19">
        <f t="shared" si="4"/>
        <v>0.19292870221343578</v>
      </c>
      <c r="O76" s="19">
        <f t="shared" si="5"/>
        <v>0.32275656261749291</v>
      </c>
      <c r="P76" s="19">
        <f t="shared" si="6"/>
        <v>0.40230573693906829</v>
      </c>
      <c r="Q76" s="19">
        <f t="shared" si="7"/>
        <v>0.44804174669037367</v>
      </c>
      <c r="R76" s="19">
        <f t="shared" si="8"/>
        <v>0.33481068687699062</v>
      </c>
      <c r="S76" s="19">
        <f t="shared" si="9"/>
        <v>0.27258529529721359</v>
      </c>
      <c r="T76" s="19">
        <f t="shared" si="10"/>
        <v>0.26176192813873705</v>
      </c>
    </row>
    <row r="77" spans="1:20" x14ac:dyDescent="0.2">
      <c r="B77" s="2"/>
      <c r="C77" s="2"/>
      <c r="D77" s="2"/>
      <c r="E77" s="2"/>
      <c r="F77" s="2"/>
      <c r="G77" s="2"/>
      <c r="H77" s="2"/>
      <c r="L77" s="2"/>
      <c r="N77" s="2"/>
      <c r="O77" s="2"/>
      <c r="P77" s="2"/>
      <c r="Q77" s="2"/>
      <c r="R77" s="2"/>
      <c r="S77" s="2"/>
      <c r="T77" s="2"/>
    </row>
    <row r="78" spans="1:20" ht="15" x14ac:dyDescent="0.25">
      <c r="A78" s="9"/>
      <c r="B78" s="36" t="s">
        <v>21</v>
      </c>
      <c r="C78" s="29"/>
      <c r="D78" s="29"/>
      <c r="E78" s="29"/>
      <c r="F78" s="29"/>
      <c r="G78" s="29"/>
      <c r="H78" s="29"/>
      <c r="L78" s="2"/>
      <c r="M78" s="41"/>
      <c r="N78" s="36" t="str">
        <f>B78</f>
        <v>Errors MAPE</v>
      </c>
      <c r="O78" s="29"/>
      <c r="P78" s="29"/>
      <c r="Q78" s="29"/>
      <c r="R78" s="29"/>
      <c r="S78" s="29"/>
      <c r="T78" s="29"/>
    </row>
    <row r="79" spans="1:20" ht="15" x14ac:dyDescent="0.25">
      <c r="A79" s="10">
        <f>A58</f>
        <v>32</v>
      </c>
      <c r="B79" s="29">
        <f>ABS((B36-B58)/B15)</f>
        <v>0.13652300921878799</v>
      </c>
      <c r="C79" s="29">
        <f t="shared" ref="C79:H79" si="28">ABS((C36-C58)/C15)</f>
        <v>0.11412477130653334</v>
      </c>
      <c r="D79" s="29">
        <f t="shared" si="28"/>
        <v>5.1189794840100246E-4</v>
      </c>
      <c r="E79" s="29">
        <f t="shared" si="28"/>
        <v>0.13559387108276341</v>
      </c>
      <c r="F79" s="29">
        <f t="shared" si="28"/>
        <v>0.21119669496027074</v>
      </c>
      <c r="G79" s="29">
        <f t="shared" si="28"/>
        <v>0.24299860162081952</v>
      </c>
      <c r="H79" s="29">
        <f t="shared" si="28"/>
        <v>6.3963966797973767E-3</v>
      </c>
      <c r="L79" s="2"/>
      <c r="M79" s="42">
        <f>A58</f>
        <v>32</v>
      </c>
      <c r="N79" s="29">
        <f>ABS((B36-N58)/B36)</f>
        <v>0.1472614148682167</v>
      </c>
      <c r="O79" s="29">
        <f t="shared" ref="O79:T79" si="29">ABS((C36-O58)/C36)</f>
        <v>0.12302174824440343</v>
      </c>
      <c r="P79" s="29">
        <f t="shared" si="29"/>
        <v>0.11497948869486305</v>
      </c>
      <c r="Q79" s="29">
        <f t="shared" si="29"/>
        <v>0.34181225250063113</v>
      </c>
      <c r="R79" s="29">
        <f t="shared" si="29"/>
        <v>0.30633623118866443</v>
      </c>
      <c r="S79" s="29">
        <f t="shared" si="29"/>
        <v>0.17561415913807402</v>
      </c>
      <c r="T79" s="29">
        <f t="shared" si="29"/>
        <v>8.610148990778817E-4</v>
      </c>
    </row>
    <row r="80" spans="1:20" ht="15" x14ac:dyDescent="0.25">
      <c r="A80" s="10">
        <f>A59</f>
        <v>33</v>
      </c>
      <c r="B80" s="29">
        <f t="shared" ref="B80:H80" si="30">ABS((B37-B59)/B16)</f>
        <v>0.24390994932757237</v>
      </c>
      <c r="C80" s="29">
        <f t="shared" si="30"/>
        <v>3.9134124896726352E-2</v>
      </c>
      <c r="D80" s="29">
        <f t="shared" si="30"/>
        <v>6.6465235698196845E-2</v>
      </c>
      <c r="E80" s="29">
        <f t="shared" si="30"/>
        <v>7.094134294476391E-2</v>
      </c>
      <c r="F80" s="29">
        <f t="shared" si="30"/>
        <v>3.0569959072310714E-2</v>
      </c>
      <c r="G80" s="29">
        <f t="shared" si="30"/>
        <v>3.1588880209171555E-2</v>
      </c>
      <c r="H80" s="29">
        <f t="shared" si="30"/>
        <v>1.1128150982122846E-2</v>
      </c>
      <c r="L80" s="2"/>
      <c r="M80" s="42">
        <f>A59</f>
        <v>33</v>
      </c>
      <c r="N80" s="29">
        <f t="shared" ref="N80:N97" si="31">ABS((B37-N59)/B37)</f>
        <v>0.29898036497735658</v>
      </c>
      <c r="O80" s="29">
        <f t="shared" ref="O80:O97" si="32">ABS((C37-O59)/C37)</f>
        <v>3.3664893558475933E-2</v>
      </c>
      <c r="P80" s="29">
        <f t="shared" ref="P80:P97" si="33">ABS((D37-P59)/D37)</f>
        <v>8.556907347781785E-2</v>
      </c>
      <c r="Q80" s="29">
        <f t="shared" ref="Q80:Q97" si="34">ABS((E37-Q59)/E37)</f>
        <v>0.24662527998438094</v>
      </c>
      <c r="R80" s="29">
        <f t="shared" ref="R80:R97" si="35">ABS((F37-R59)/F37)</f>
        <v>1.4610693248983645E-2</v>
      </c>
      <c r="S80" s="29">
        <f t="shared" ref="S80:S97" si="36">ABS((G37-S59)/G37)</f>
        <v>3.4357228322441834E-2</v>
      </c>
      <c r="T80" s="29">
        <f t="shared" ref="T80:T97" si="37">ABS((H37-T59)/H37)</f>
        <v>4.2533780105044197E-3</v>
      </c>
    </row>
    <row r="81" spans="1:20" ht="15" x14ac:dyDescent="0.25">
      <c r="A81" s="10">
        <f>A60</f>
        <v>34</v>
      </c>
      <c r="B81" s="29">
        <f t="shared" ref="B81:H81" si="38">ABS((B38-B60)/B17)</f>
        <v>0.14735716787884615</v>
      </c>
      <c r="C81" s="29">
        <f t="shared" si="38"/>
        <v>9.3247893742367249E-2</v>
      </c>
      <c r="D81" s="29">
        <f t="shared" si="38"/>
        <v>8.976491754668145E-2</v>
      </c>
      <c r="E81" s="29">
        <f t="shared" si="38"/>
        <v>7.0919145972187625E-2</v>
      </c>
      <c r="F81" s="29">
        <f t="shared" si="38"/>
        <v>0.29366311509824888</v>
      </c>
      <c r="G81" s="29">
        <f t="shared" si="38"/>
        <v>0.10268661399816599</v>
      </c>
      <c r="H81" s="29">
        <f t="shared" si="38"/>
        <v>2.6712159393588418E-2</v>
      </c>
      <c r="L81" s="2"/>
      <c r="M81" s="42">
        <f>A60</f>
        <v>34</v>
      </c>
      <c r="N81" s="29">
        <f t="shared" si="31"/>
        <v>0.13256599005220487</v>
      </c>
      <c r="O81" s="29">
        <f t="shared" si="32"/>
        <v>8.3158297365689443E-2</v>
      </c>
      <c r="P81" s="29">
        <f t="shared" si="33"/>
        <v>0.16986921743484271</v>
      </c>
      <c r="Q81" s="29">
        <f t="shared" si="34"/>
        <v>0.24266854580378636</v>
      </c>
      <c r="R81" s="29">
        <f t="shared" si="35"/>
        <v>0.21672440975281757</v>
      </c>
      <c r="S81" s="29">
        <f t="shared" si="36"/>
        <v>0.101030209332494</v>
      </c>
      <c r="T81" s="29">
        <f t="shared" si="37"/>
        <v>1.6852031266805689E-2</v>
      </c>
    </row>
    <row r="82" spans="1:20" ht="15" x14ac:dyDescent="0.25">
      <c r="A82" s="10">
        <f>A61</f>
        <v>35</v>
      </c>
      <c r="B82" s="29">
        <f t="shared" ref="B82:H82" si="39">ABS((B39-B61)/B18)</f>
        <v>0.16023749488906514</v>
      </c>
      <c r="C82" s="29">
        <f t="shared" si="39"/>
        <v>7.3650073891141463E-2</v>
      </c>
      <c r="D82" s="29">
        <f t="shared" si="39"/>
        <v>0.1550769814762244</v>
      </c>
      <c r="E82" s="29">
        <f t="shared" si="39"/>
        <v>4.5518590362188138E-2</v>
      </c>
      <c r="F82" s="29">
        <f t="shared" si="39"/>
        <v>2.8495456496309183E-3</v>
      </c>
      <c r="G82" s="29">
        <f t="shared" si="39"/>
        <v>0.13614950963297029</v>
      </c>
      <c r="H82" s="29">
        <f t="shared" si="39"/>
        <v>9.1881800626254784E-3</v>
      </c>
      <c r="L82" s="2"/>
      <c r="M82" s="42">
        <f>A61</f>
        <v>35</v>
      </c>
      <c r="N82" s="29">
        <f t="shared" si="31"/>
        <v>0.1480406340708533</v>
      </c>
      <c r="O82" s="29">
        <f t="shared" si="32"/>
        <v>8.4806722632490741E-2</v>
      </c>
      <c r="P82" s="29">
        <f t="shared" si="33"/>
        <v>0.19839188100017255</v>
      </c>
      <c r="Q82" s="29">
        <f t="shared" si="34"/>
        <v>0.20901228795175897</v>
      </c>
      <c r="R82" s="29">
        <f t="shared" si="35"/>
        <v>1.2048050636421481E-2</v>
      </c>
      <c r="S82" s="29">
        <f t="shared" si="36"/>
        <v>0.18651472682022566</v>
      </c>
      <c r="T82" s="29">
        <f t="shared" si="37"/>
        <v>1.8221270266326146E-2</v>
      </c>
    </row>
    <row r="83" spans="1:20" ht="15" x14ac:dyDescent="0.25">
      <c r="A83" s="10">
        <f>A62</f>
        <v>36</v>
      </c>
      <c r="B83" s="29">
        <f t="shared" ref="B83:H83" si="40">ABS((B40-B62)/B19)</f>
        <v>0.25769459690338231</v>
      </c>
      <c r="C83" s="29">
        <f t="shared" si="40"/>
        <v>2.9022098970582577E-3</v>
      </c>
      <c r="D83" s="29">
        <f t="shared" si="40"/>
        <v>3.3321579259580382E-2</v>
      </c>
      <c r="E83" s="29">
        <f t="shared" si="40"/>
        <v>5.496552606150662E-2</v>
      </c>
      <c r="F83" s="29">
        <f t="shared" si="40"/>
        <v>8.8950391816984664E-2</v>
      </c>
      <c r="G83" s="29">
        <f t="shared" si="40"/>
        <v>9.1388444337059227E-2</v>
      </c>
      <c r="H83" s="29">
        <f t="shared" si="40"/>
        <v>0.17222760812474575</v>
      </c>
      <c r="L83" s="2"/>
      <c r="M83" s="42">
        <f>A62</f>
        <v>36</v>
      </c>
      <c r="N83" s="29">
        <f t="shared" si="31"/>
        <v>0.21322039849287477</v>
      </c>
      <c r="O83" s="29">
        <f t="shared" si="32"/>
        <v>7.1280801521933744E-3</v>
      </c>
      <c r="P83" s="29">
        <f t="shared" si="33"/>
        <v>5.3298075507347477E-2</v>
      </c>
      <c r="Q83" s="29">
        <f t="shared" si="34"/>
        <v>0.2294330498566827</v>
      </c>
      <c r="R83" s="29">
        <f t="shared" si="35"/>
        <v>6.8056123240124403E-2</v>
      </c>
      <c r="S83" s="29">
        <f t="shared" si="36"/>
        <v>9.7413349395718482E-2</v>
      </c>
      <c r="T83" s="29">
        <f t="shared" si="37"/>
        <v>0.25540912075021227</v>
      </c>
    </row>
    <row r="84" spans="1:20" ht="15" x14ac:dyDescent="0.25">
      <c r="A84" s="10">
        <f t="shared" ref="A84:A97" si="41">A63</f>
        <v>37</v>
      </c>
      <c r="B84" s="29">
        <f t="shared" ref="B84:H84" si="42">ABS((B41-B63)/B20)</f>
        <v>0.24920466803279054</v>
      </c>
      <c r="C84" s="29">
        <f>ABS((C41-C63)/C20)</f>
        <v>0.17117451878630563</v>
      </c>
      <c r="D84" s="29">
        <f t="shared" si="42"/>
        <v>0.24882307583630262</v>
      </c>
      <c r="E84" s="29">
        <f t="shared" si="42"/>
        <v>0.13786702437022783</v>
      </c>
      <c r="F84" s="29">
        <f t="shared" si="42"/>
        <v>1.9582081446049032E-2</v>
      </c>
      <c r="G84" s="29">
        <f t="shared" si="42"/>
        <v>1.2141275511509805E-2</v>
      </c>
      <c r="H84" s="29">
        <f t="shared" si="42"/>
        <v>0.10601453071676877</v>
      </c>
      <c r="L84" s="2"/>
      <c r="M84" s="42">
        <f t="shared" ref="M84:M97" si="43">A63</f>
        <v>37</v>
      </c>
      <c r="N84" s="29">
        <f t="shared" si="31"/>
        <v>0.29642731141222556</v>
      </c>
      <c r="O84" s="29">
        <f t="shared" si="32"/>
        <v>0.1578416411833051</v>
      </c>
      <c r="P84" s="29">
        <f t="shared" si="33"/>
        <v>0.12123812375487823</v>
      </c>
      <c r="Q84" s="29">
        <f t="shared" si="34"/>
        <v>0.37213805173364961</v>
      </c>
      <c r="R84" s="29">
        <f t="shared" si="35"/>
        <v>2.9729883324972787E-2</v>
      </c>
      <c r="S84" s="29">
        <f t="shared" si="36"/>
        <v>1.4626954336067038E-2</v>
      </c>
      <c r="T84" s="29">
        <f t="shared" si="37"/>
        <v>9.1112936983549442E-2</v>
      </c>
    </row>
    <row r="85" spans="1:20" ht="15" x14ac:dyDescent="0.25">
      <c r="A85" s="10">
        <f t="shared" si="41"/>
        <v>38</v>
      </c>
      <c r="B85" s="29">
        <f t="shared" ref="B85:H85" si="44">ABS((B42-B64)/B21)</f>
        <v>7.2370974588793477E-2</v>
      </c>
      <c r="C85" s="29">
        <f t="shared" si="44"/>
        <v>7.8553340870876634E-2</v>
      </c>
      <c r="D85" s="29">
        <f t="shared" si="44"/>
        <v>4.6428267084818529E-2</v>
      </c>
      <c r="E85" s="29">
        <f t="shared" si="44"/>
        <v>0.14471462093523058</v>
      </c>
      <c r="F85" s="29">
        <f t="shared" si="44"/>
        <v>0.16172572447330982</v>
      </c>
      <c r="G85" s="29">
        <f t="shared" si="44"/>
        <v>1.7558618576028424E-2</v>
      </c>
      <c r="H85" s="29">
        <f t="shared" si="44"/>
        <v>0.10682501656123403</v>
      </c>
      <c r="L85" s="2"/>
      <c r="M85" s="42">
        <f t="shared" si="43"/>
        <v>38</v>
      </c>
      <c r="N85" s="29">
        <f t="shared" si="31"/>
        <v>3.7305977386870838E-2</v>
      </c>
      <c r="O85" s="29">
        <f t="shared" si="32"/>
        <v>8.3026279327937866E-2</v>
      </c>
      <c r="P85" s="29">
        <f t="shared" si="33"/>
        <v>0.11282119864583243</v>
      </c>
      <c r="Q85" s="29">
        <f t="shared" si="34"/>
        <v>4.8348026716392295E-3</v>
      </c>
      <c r="R85" s="29">
        <f t="shared" si="35"/>
        <v>0.15864370741141789</v>
      </c>
      <c r="S85" s="29">
        <f t="shared" si="36"/>
        <v>2.2134832684461023E-2</v>
      </c>
      <c r="T85" s="29">
        <f t="shared" si="37"/>
        <v>9.4158823611361686E-2</v>
      </c>
    </row>
    <row r="86" spans="1:20" ht="15" x14ac:dyDescent="0.25">
      <c r="A86" s="10">
        <f t="shared" si="41"/>
        <v>39</v>
      </c>
      <c r="B86" s="29">
        <f t="shared" ref="B86:H86" si="45">ABS((B43-B65)/B22)</f>
        <v>5.1739684034871489E-2</v>
      </c>
      <c r="C86" s="29">
        <f t="shared" si="45"/>
        <v>8.4990388828261751E-2</v>
      </c>
      <c r="D86" s="29">
        <f t="shared" si="45"/>
        <v>4.0209331827181692E-2</v>
      </c>
      <c r="E86" s="29">
        <f t="shared" si="45"/>
        <v>4.4263911864401977E-2</v>
      </c>
      <c r="F86" s="29">
        <f t="shared" si="45"/>
        <v>3.9629091809686955E-2</v>
      </c>
      <c r="G86" s="29">
        <f t="shared" si="45"/>
        <v>2.6013230967785047E-4</v>
      </c>
      <c r="H86" s="29">
        <f t="shared" si="45"/>
        <v>0.43070713217185275</v>
      </c>
      <c r="L86" s="2"/>
      <c r="M86" s="42">
        <f t="shared" si="43"/>
        <v>39</v>
      </c>
      <c r="N86" s="29">
        <f t="shared" si="31"/>
        <v>3.2945453470829902E-2</v>
      </c>
      <c r="O86" s="29">
        <f t="shared" si="32"/>
        <v>9.4287694796543461E-2</v>
      </c>
      <c r="P86" s="29">
        <f t="shared" si="33"/>
        <v>1.4157195613276718E-2</v>
      </c>
      <c r="Q86" s="29">
        <f t="shared" si="34"/>
        <v>0.10106561643236231</v>
      </c>
      <c r="R86" s="29">
        <f t="shared" si="35"/>
        <v>6.2404164180191929E-2</v>
      </c>
      <c r="S86" s="29">
        <f t="shared" si="36"/>
        <v>2.2251536212573005E-3</v>
      </c>
      <c r="T86" s="29">
        <f t="shared" si="37"/>
        <v>0.30736572938707962</v>
      </c>
    </row>
    <row r="87" spans="1:20" ht="15" x14ac:dyDescent="0.25">
      <c r="A87" s="10">
        <f t="shared" si="41"/>
        <v>40</v>
      </c>
      <c r="B87" s="29">
        <f t="shared" ref="B87:H87" si="46">ABS((B44-B66)/B23)</f>
        <v>0.16490495475046132</v>
      </c>
      <c r="C87" s="29">
        <f t="shared" si="46"/>
        <v>4.1630805742392751E-2</v>
      </c>
      <c r="D87" s="29">
        <f t="shared" si="46"/>
        <v>4.9326316064983222E-2</v>
      </c>
      <c r="E87" s="29">
        <f t="shared" si="46"/>
        <v>5.3071180315780571E-2</v>
      </c>
      <c r="F87" s="29">
        <f t="shared" si="46"/>
        <v>0.14853378872583126</v>
      </c>
      <c r="G87" s="29">
        <f t="shared" si="46"/>
        <v>0.13970016516503697</v>
      </c>
      <c r="H87" s="29">
        <f t="shared" si="46"/>
        <v>0.11856129491983189</v>
      </c>
      <c r="L87" s="2"/>
      <c r="M87" s="42">
        <f t="shared" si="43"/>
        <v>40</v>
      </c>
      <c r="N87" s="29">
        <f>ABS((B44-N66)/B44)</f>
        <v>0.13766635225265245</v>
      </c>
      <c r="O87" s="29">
        <f t="shared" si="32"/>
        <v>2.7631198006821848E-2</v>
      </c>
      <c r="P87" s="29">
        <f t="shared" si="33"/>
        <v>1.1955903666068296E-2</v>
      </c>
      <c r="Q87" s="29">
        <f t="shared" si="34"/>
        <v>9.7549441847194468E-2</v>
      </c>
      <c r="R87" s="29">
        <f t="shared" si="35"/>
        <v>0.18631954505388454</v>
      </c>
      <c r="S87" s="29">
        <f t="shared" si="36"/>
        <v>0.14516452074704486</v>
      </c>
      <c r="T87" s="29">
        <f t="shared" si="37"/>
        <v>9.99881045310482E-2</v>
      </c>
    </row>
    <row r="88" spans="1:20" ht="15" x14ac:dyDescent="0.25">
      <c r="A88" s="10">
        <f t="shared" si="41"/>
        <v>41</v>
      </c>
      <c r="B88" s="29">
        <f t="shared" ref="B88:H88" si="47">ABS((B45-B67)/B24)</f>
        <v>6.2084210223647032E-2</v>
      </c>
      <c r="C88" s="29">
        <f t="shared" si="47"/>
        <v>1.1297853814673568E-2</v>
      </c>
      <c r="D88" s="29">
        <f t="shared" si="47"/>
        <v>4.8538795538099228E-2</v>
      </c>
      <c r="E88" s="29">
        <f t="shared" si="47"/>
        <v>0.18142467502504994</v>
      </c>
      <c r="F88" s="29">
        <f t="shared" si="47"/>
        <v>7.4877085093859944E-2</v>
      </c>
      <c r="G88" s="29">
        <f t="shared" si="47"/>
        <v>2.7891083020418102E-2</v>
      </c>
      <c r="H88" s="29">
        <f t="shared" si="47"/>
        <v>8.8713259983215401E-2</v>
      </c>
      <c r="L88" s="2"/>
      <c r="M88" s="42">
        <f t="shared" si="43"/>
        <v>41</v>
      </c>
      <c r="N88" s="29">
        <f t="shared" si="31"/>
        <v>3.7903897810482284E-2</v>
      </c>
      <c r="O88" s="29">
        <f t="shared" si="32"/>
        <v>2.5915529904405991E-2</v>
      </c>
      <c r="P88" s="29">
        <f t="shared" si="33"/>
        <v>2.4313740939724052E-2</v>
      </c>
      <c r="Q88" s="29">
        <f t="shared" si="34"/>
        <v>0.39258001781743929</v>
      </c>
      <c r="R88" s="29">
        <f t="shared" si="35"/>
        <v>8.3258205664538704E-2</v>
      </c>
      <c r="S88" s="29">
        <f t="shared" si="36"/>
        <v>2.8695324800222795E-2</v>
      </c>
      <c r="T88" s="29">
        <f t="shared" si="37"/>
        <v>7.9971102752641909E-2</v>
      </c>
    </row>
    <row r="89" spans="1:20" ht="15" x14ac:dyDescent="0.25">
      <c r="A89" s="10">
        <f t="shared" si="41"/>
        <v>42</v>
      </c>
      <c r="B89" s="29">
        <f t="shared" ref="B89:H89" si="48">ABS((B46-B68)/B25)</f>
        <v>2.6239573496894021E-2</v>
      </c>
      <c r="C89" s="29">
        <f t="shared" si="48"/>
        <v>0.14709603444519395</v>
      </c>
      <c r="D89" s="29">
        <f t="shared" si="48"/>
        <v>0.2217014510695558</v>
      </c>
      <c r="E89" s="29">
        <f t="shared" si="48"/>
        <v>4.2233769348596295E-2</v>
      </c>
      <c r="F89" s="29">
        <f t="shared" si="48"/>
        <v>2.6476765083161997E-2</v>
      </c>
      <c r="G89" s="29">
        <f t="shared" si="48"/>
        <v>0.67886095984670558</v>
      </c>
      <c r="H89" s="29">
        <f t="shared" si="48"/>
        <v>4.9050201931401449E-3</v>
      </c>
      <c r="L89" s="2"/>
      <c r="M89" s="42">
        <f t="shared" si="43"/>
        <v>42</v>
      </c>
      <c r="N89" s="29">
        <f t="shared" si="31"/>
        <v>4.9663298229013747E-2</v>
      </c>
      <c r="O89" s="29">
        <f t="shared" si="32"/>
        <v>0.16342339758972854</v>
      </c>
      <c r="P89" s="29">
        <f t="shared" si="33"/>
        <v>0.35560689539019508</v>
      </c>
      <c r="Q89" s="29">
        <f t="shared" si="34"/>
        <v>0.11222524546385364</v>
      </c>
      <c r="R89" s="29">
        <f t="shared" si="35"/>
        <v>4.1673339524968898E-2</v>
      </c>
      <c r="S89" s="29">
        <f t="shared" si="36"/>
        <v>0.33992103811823104</v>
      </c>
      <c r="T89" s="29">
        <f t="shared" si="37"/>
        <v>8.0682565152470267E-3</v>
      </c>
    </row>
    <row r="90" spans="1:20" ht="15" x14ac:dyDescent="0.25">
      <c r="A90" s="10">
        <f t="shared" si="41"/>
        <v>43</v>
      </c>
      <c r="B90" s="29">
        <f t="shared" ref="B90:H90" si="49">ABS((B47-B69)/B26)</f>
        <v>0.13126541719318141</v>
      </c>
      <c r="C90" s="29">
        <f t="shared" si="49"/>
        <v>0.20686710008344641</v>
      </c>
      <c r="D90" s="29">
        <f t="shared" si="49"/>
        <v>0.19136342297867068</v>
      </c>
      <c r="E90" s="29">
        <f t="shared" si="49"/>
        <v>0.10947934358561791</v>
      </c>
      <c r="F90" s="29">
        <f t="shared" si="49"/>
        <v>7.9308120619704575E-2</v>
      </c>
      <c r="G90" s="29">
        <f t="shared" si="49"/>
        <v>1.2220597399432372E-2</v>
      </c>
      <c r="H90" s="29">
        <f t="shared" si="49"/>
        <v>0.17829166147918699</v>
      </c>
      <c r="L90" s="2"/>
      <c r="M90" s="42">
        <f t="shared" si="43"/>
        <v>43</v>
      </c>
      <c r="N90" s="29">
        <f t="shared" si="31"/>
        <v>0.11496505755143759</v>
      </c>
      <c r="O90" s="29">
        <f t="shared" si="32"/>
        <v>0.17550276951707156</v>
      </c>
      <c r="P90" s="29">
        <f t="shared" si="33"/>
        <v>2.9572349524589567E-2</v>
      </c>
      <c r="Q90" s="29">
        <f t="shared" si="34"/>
        <v>4.6628286207386474E-2</v>
      </c>
      <c r="R90" s="29">
        <f t="shared" si="35"/>
        <v>9.2931493666816842E-2</v>
      </c>
      <c r="S90" s="29">
        <f t="shared" si="36"/>
        <v>1.4741438233132993E-2</v>
      </c>
      <c r="T90" s="29">
        <f t="shared" si="37"/>
        <v>0.14533705868362104</v>
      </c>
    </row>
    <row r="91" spans="1:20" ht="15" x14ac:dyDescent="0.25">
      <c r="A91" s="10">
        <f t="shared" si="41"/>
        <v>44</v>
      </c>
      <c r="B91" s="29">
        <f t="shared" ref="B91:H91" si="50">ABS((B48-B70)/B27)</f>
        <v>9.9386981519684489E-2</v>
      </c>
      <c r="C91" s="29">
        <f t="shared" si="50"/>
        <v>4.9890229822024186E-2</v>
      </c>
      <c r="D91" s="29">
        <f t="shared" si="50"/>
        <v>4.7541482161267259E-2</v>
      </c>
      <c r="E91" s="29">
        <f t="shared" si="50"/>
        <v>2.8217656473757725E-2</v>
      </c>
      <c r="F91" s="29">
        <f t="shared" si="50"/>
        <v>0.15129736083010126</v>
      </c>
      <c r="G91" s="29">
        <f t="shared" si="50"/>
        <v>6.7549539359709365E-2</v>
      </c>
      <c r="H91" s="29">
        <f t="shared" si="50"/>
        <v>3.7620209813077579E-2</v>
      </c>
      <c r="L91" s="2"/>
      <c r="M91" s="42">
        <f t="shared" si="43"/>
        <v>44</v>
      </c>
      <c r="N91" s="29">
        <f t="shared" si="31"/>
        <v>0.13031110599366166</v>
      </c>
      <c r="O91" s="29">
        <f t="shared" si="32"/>
        <v>3.9017468729519722E-2</v>
      </c>
      <c r="P91" s="29">
        <f t="shared" si="33"/>
        <v>0.10968590405746968</v>
      </c>
      <c r="Q91" s="29">
        <f t="shared" si="34"/>
        <v>0.1285062635457099</v>
      </c>
      <c r="R91" s="29">
        <f t="shared" si="35"/>
        <v>0.161960782523668</v>
      </c>
      <c r="S91" s="29">
        <f t="shared" si="36"/>
        <v>6.1622271852518423E-2</v>
      </c>
      <c r="T91" s="29">
        <f t="shared" si="37"/>
        <v>4.1261386137991629E-2</v>
      </c>
    </row>
    <row r="92" spans="1:20" ht="15" x14ac:dyDescent="0.25">
      <c r="A92" s="10">
        <f t="shared" si="41"/>
        <v>45</v>
      </c>
      <c r="B92" s="29">
        <f t="shared" ref="B92:H92" si="51">ABS((B49-B71)/B28)</f>
        <v>6.5146792325053132E-2</v>
      </c>
      <c r="C92" s="29">
        <f t="shared" si="51"/>
        <v>1.9991764527750876E-2</v>
      </c>
      <c r="D92" s="29">
        <f t="shared" si="51"/>
        <v>4.7681791342999207E-2</v>
      </c>
      <c r="E92" s="29">
        <f t="shared" si="51"/>
        <v>0.28448147630162873</v>
      </c>
      <c r="F92" s="29">
        <f t="shared" si="51"/>
        <v>0.34017931492217318</v>
      </c>
      <c r="G92" s="29">
        <f t="shared" si="51"/>
        <v>0.10827100311555503</v>
      </c>
      <c r="H92" s="29">
        <f t="shared" si="51"/>
        <v>8.9542837962139105E-2</v>
      </c>
      <c r="L92" s="2"/>
      <c r="M92" s="42">
        <f t="shared" si="43"/>
        <v>45</v>
      </c>
      <c r="N92" s="29">
        <f t="shared" si="31"/>
        <v>8.0755070775559698E-2</v>
      </c>
      <c r="O92" s="29">
        <f t="shared" si="32"/>
        <v>6.3783498079555598E-4</v>
      </c>
      <c r="P92" s="29">
        <f t="shared" si="33"/>
        <v>9.3898053160741554E-2</v>
      </c>
      <c r="Q92" s="29">
        <f t="shared" si="34"/>
        <v>5.39738993011546E-2</v>
      </c>
      <c r="R92" s="29">
        <f t="shared" si="35"/>
        <v>0.27791242287148088</v>
      </c>
      <c r="S92" s="29">
        <f t="shared" si="36"/>
        <v>0.1038612520253053</v>
      </c>
      <c r="T92" s="29">
        <f t="shared" si="37"/>
        <v>7.4954947584686349E-2</v>
      </c>
    </row>
    <row r="93" spans="1:20" ht="15" x14ac:dyDescent="0.25">
      <c r="A93" s="10">
        <f t="shared" si="41"/>
        <v>46</v>
      </c>
      <c r="B93" s="29">
        <f t="shared" ref="B93:H93" si="52">ABS((B50-B72)/B29)</f>
        <v>1.2774536756803435E-2</v>
      </c>
      <c r="C93" s="29">
        <f t="shared" si="52"/>
        <v>0.13282468318944579</v>
      </c>
      <c r="D93" s="29">
        <f t="shared" si="52"/>
        <v>5.5727742970445332E-2</v>
      </c>
      <c r="E93" s="29">
        <f t="shared" si="52"/>
        <v>9.163821160300599E-2</v>
      </c>
      <c r="F93" s="29">
        <f t="shared" si="52"/>
        <v>2.160409354565988E-2</v>
      </c>
      <c r="G93" s="29">
        <f t="shared" si="52"/>
        <v>0.1012599559874217</v>
      </c>
      <c r="H93" s="29">
        <f t="shared" si="52"/>
        <v>2.242488280070578E-2</v>
      </c>
      <c r="L93" s="2"/>
      <c r="M93" s="42">
        <f t="shared" si="43"/>
        <v>46</v>
      </c>
      <c r="N93" s="29">
        <f t="shared" si="31"/>
        <v>1.2184238211300189E-2</v>
      </c>
      <c r="O93" s="29">
        <f t="shared" si="32"/>
        <v>0.1287449033187931</v>
      </c>
      <c r="P93" s="29">
        <f t="shared" si="33"/>
        <v>7.2728361848970843E-2</v>
      </c>
      <c r="Q93" s="29">
        <f t="shared" si="34"/>
        <v>7.0153220882670397E-2</v>
      </c>
      <c r="R93" s="29">
        <f t="shared" si="35"/>
        <v>1.4082808668635283E-2</v>
      </c>
      <c r="S93" s="29">
        <f t="shared" si="36"/>
        <v>0.107185245885646</v>
      </c>
      <c r="T93" s="29">
        <f t="shared" si="37"/>
        <v>2.3288737395321234E-2</v>
      </c>
    </row>
    <row r="94" spans="1:20" ht="15" x14ac:dyDescent="0.25">
      <c r="A94" s="10">
        <f t="shared" si="41"/>
        <v>47</v>
      </c>
      <c r="B94" s="29">
        <f t="shared" ref="B94:H94" si="53">ABS((B51-B73)/B30)</f>
        <v>2.2904035040266321E-2</v>
      </c>
      <c r="C94" s="29">
        <f t="shared" si="53"/>
        <v>2.9061100763303881E-2</v>
      </c>
      <c r="D94" s="29">
        <f t="shared" si="53"/>
        <v>1.5740356820542062E-2</v>
      </c>
      <c r="E94" s="29">
        <f t="shared" si="53"/>
        <v>3.9768101664553232E-2</v>
      </c>
      <c r="F94" s="29">
        <f t="shared" si="53"/>
        <v>0.25757705901661576</v>
      </c>
      <c r="G94" s="29">
        <f t="shared" si="53"/>
        <v>6.5266579178105646E-2</v>
      </c>
      <c r="H94" s="29">
        <f t="shared" si="53"/>
        <v>9.3685471287636837E-2</v>
      </c>
      <c r="L94" s="2"/>
      <c r="M94" s="42">
        <f t="shared" si="43"/>
        <v>47</v>
      </c>
      <c r="N94" s="29">
        <f t="shared" si="31"/>
        <v>8.680616820016156E-3</v>
      </c>
      <c r="O94" s="29">
        <f t="shared" si="32"/>
        <v>4.6008576537356759E-2</v>
      </c>
      <c r="P94" s="29">
        <f t="shared" si="33"/>
        <v>9.8584541074926729E-2</v>
      </c>
      <c r="Q94" s="29">
        <f t="shared" si="34"/>
        <v>0.11402439778665575</v>
      </c>
      <c r="R94" s="29">
        <f t="shared" si="35"/>
        <v>0.20612885780617377</v>
      </c>
      <c r="S94" s="29">
        <f t="shared" si="36"/>
        <v>9.8056121392420564E-2</v>
      </c>
      <c r="T94" s="29">
        <f t="shared" si="37"/>
        <v>9.2871604059532736E-2</v>
      </c>
    </row>
    <row r="95" spans="1:20" ht="15" x14ac:dyDescent="0.25">
      <c r="A95" s="10">
        <f t="shared" si="41"/>
        <v>48</v>
      </c>
      <c r="B95" s="29">
        <f t="shared" ref="B95:H95" si="54">ABS((B52-B74)/B31)</f>
        <v>3.6302051892993667E-2</v>
      </c>
      <c r="C95" s="29">
        <f t="shared" si="54"/>
        <v>0.18639590391511501</v>
      </c>
      <c r="D95" s="29">
        <f t="shared" si="54"/>
        <v>0.28886840712590128</v>
      </c>
      <c r="E95" s="29">
        <f t="shared" si="54"/>
        <v>9.2245909344883678E-2</v>
      </c>
      <c r="F95" s="29">
        <f t="shared" si="54"/>
        <v>0.12581199026339548</v>
      </c>
      <c r="G95" s="29">
        <f t="shared" si="54"/>
        <v>7.0377252864757753E-2</v>
      </c>
      <c r="H95" s="29">
        <f t="shared" si="54"/>
        <v>2.2629201266122258E-2</v>
      </c>
      <c r="L95" s="2"/>
      <c r="M95" s="42">
        <f t="shared" si="43"/>
        <v>48</v>
      </c>
      <c r="N95" s="29">
        <f t="shared" si="31"/>
        <v>3.1104369876461748E-3</v>
      </c>
      <c r="O95" s="29">
        <f t="shared" si="32"/>
        <v>0.18444000691874388</v>
      </c>
      <c r="P95" s="29">
        <f t="shared" si="33"/>
        <v>0.54426213541938828</v>
      </c>
      <c r="Q95" s="29">
        <f t="shared" si="34"/>
        <v>0.289427039005556</v>
      </c>
      <c r="R95" s="29">
        <f t="shared" si="35"/>
        <v>0.14765890679052587</v>
      </c>
      <c r="S95" s="29">
        <f t="shared" si="36"/>
        <v>6.8653840974132505E-2</v>
      </c>
      <c r="T95" s="29">
        <f t="shared" si="37"/>
        <v>1.7206114525310789E-2</v>
      </c>
    </row>
    <row r="96" spans="1:20" ht="15" x14ac:dyDescent="0.25">
      <c r="A96" s="10">
        <f t="shared" si="41"/>
        <v>49</v>
      </c>
      <c r="B96" s="29">
        <f t="shared" ref="B96:H96" si="55">ABS((B53-B75)/B32)</f>
        <v>0.10582158982625306</v>
      </c>
      <c r="C96" s="29">
        <f t="shared" si="55"/>
        <v>1.3744107362828899E-2</v>
      </c>
      <c r="D96" s="29">
        <f t="shared" si="55"/>
        <v>2.7169105731630932E-4</v>
      </c>
      <c r="E96" s="29">
        <f t="shared" si="55"/>
        <v>4.20869033139901E-2</v>
      </c>
      <c r="F96" s="29">
        <f t="shared" si="55"/>
        <v>9.8619585550522887E-2</v>
      </c>
      <c r="G96" s="29">
        <f t="shared" si="55"/>
        <v>0.22822898845960149</v>
      </c>
      <c r="H96" s="29">
        <f t="shared" si="55"/>
        <v>8.7857676000195048E-2</v>
      </c>
      <c r="L96" s="2"/>
      <c r="M96" s="42">
        <f t="shared" si="43"/>
        <v>49</v>
      </c>
      <c r="N96" s="29">
        <f t="shared" si="31"/>
        <v>8.3508039891140862E-2</v>
      </c>
      <c r="O96" s="29">
        <f t="shared" si="32"/>
        <v>3.5242408566066863E-2</v>
      </c>
      <c r="P96" s="29">
        <f t="shared" si="33"/>
        <v>5.6491546433154211E-2</v>
      </c>
      <c r="Q96" s="29">
        <f t="shared" si="34"/>
        <v>0.11687079548759437</v>
      </c>
      <c r="R96" s="29">
        <f t="shared" si="35"/>
        <v>0.10224117751036177</v>
      </c>
      <c r="S96" s="29">
        <f t="shared" si="36"/>
        <v>0.15767620131721105</v>
      </c>
      <c r="T96" s="29">
        <f t="shared" si="37"/>
        <v>0.10352805247292435</v>
      </c>
    </row>
    <row r="97" spans="1:24" ht="15" x14ac:dyDescent="0.25">
      <c r="A97" s="10">
        <f t="shared" si="41"/>
        <v>50</v>
      </c>
      <c r="B97" s="29">
        <f t="shared" ref="B97:H97" si="56">ABS((B54-B76)/B33)</f>
        <v>4.9605212941448221E-3</v>
      </c>
      <c r="C97" s="29">
        <f t="shared" si="56"/>
        <v>0.31311167614828389</v>
      </c>
      <c r="D97" s="29">
        <f t="shared" si="56"/>
        <v>0.17225965722814518</v>
      </c>
      <c r="E97" s="29">
        <f t="shared" si="56"/>
        <v>7.8537891111994051E-2</v>
      </c>
      <c r="F97" s="29">
        <f t="shared" si="56"/>
        <v>0.12178936608990532</v>
      </c>
      <c r="G97" s="29">
        <f t="shared" si="56"/>
        <v>9.5207557843183008E-2</v>
      </c>
      <c r="H97" s="29">
        <f t="shared" si="56"/>
        <v>0.20711230536006178</v>
      </c>
      <c r="L97" s="2"/>
      <c r="M97" s="42">
        <f t="shared" si="43"/>
        <v>50</v>
      </c>
      <c r="N97" s="29">
        <f t="shared" si="31"/>
        <v>3.284464377584452E-2</v>
      </c>
      <c r="O97" s="29">
        <f t="shared" si="32"/>
        <v>0.27990273159829482</v>
      </c>
      <c r="P97" s="29">
        <f t="shared" si="33"/>
        <v>0.27150188240245426</v>
      </c>
      <c r="Q97" s="29">
        <f t="shared" si="34"/>
        <v>0.26185171104311172</v>
      </c>
      <c r="R97" s="29">
        <f t="shared" si="35"/>
        <v>0.11464758703789706</v>
      </c>
      <c r="S97" s="29">
        <f t="shared" si="36"/>
        <v>8.7001772710633973E-2</v>
      </c>
      <c r="T97" s="29">
        <f t="shared" si="37"/>
        <v>0.20014682973024575</v>
      </c>
    </row>
    <row r="98" spans="1:24" s="4" customFormat="1" ht="15" x14ac:dyDescent="0.25">
      <c r="A98" s="47" t="s">
        <v>12</v>
      </c>
      <c r="B98" s="47">
        <f>(1/COUNT(B79:B97)*SUM(B79:B97))</f>
        <v>0.10793832679965747</v>
      </c>
      <c r="C98" s="47">
        <f t="shared" ref="C98:H98" si="57">(1/COUNT(C79:C97)*SUM(C79:C97))</f>
        <v>9.5246767475459473E-2</v>
      </c>
      <c r="D98" s="47">
        <f t="shared" si="57"/>
        <v>9.5769600054490131E-2</v>
      </c>
      <c r="E98" s="47">
        <f t="shared" si="57"/>
        <v>9.199837640432254E-2</v>
      </c>
      <c r="F98" s="47">
        <f t="shared" si="57"/>
        <v>0.12074953337196964</v>
      </c>
      <c r="G98" s="47">
        <f>(1/COUNT(G79:G97)*SUM(G79:G97))</f>
        <v>0.11734767149659628</v>
      </c>
      <c r="H98" s="47">
        <f t="shared" si="57"/>
        <v>9.5818052408318324E-2</v>
      </c>
      <c r="I98"/>
      <c r="J98"/>
      <c r="K98"/>
      <c r="M98" s="47" t="s">
        <v>12</v>
      </c>
      <c r="N98" s="47">
        <f>(1/COUNT(N79:N97)*SUM(N79:N97))</f>
        <v>0.10517580542264149</v>
      </c>
      <c r="O98" s="47">
        <f t="shared" ref="O98:S98" si="58">(1/COUNT(O79:O97)*SUM(O79:O97))</f>
        <v>9.33369569962441E-2</v>
      </c>
      <c r="P98" s="47">
        <f t="shared" si="58"/>
        <v>0.1336276614761428</v>
      </c>
      <c r="Q98" s="47">
        <f t="shared" si="58"/>
        <v>0.1805989581749062</v>
      </c>
      <c r="R98" s="47">
        <f t="shared" si="58"/>
        <v>0.12091412579487083</v>
      </c>
      <c r="S98" s="47">
        <f t="shared" si="58"/>
        <v>9.7183981142486234E-2</v>
      </c>
      <c r="T98" s="47">
        <f>(1/COUNT(T79:T97)*SUM(T79:T97))</f>
        <v>8.8150342082288863E-2</v>
      </c>
      <c r="U98"/>
      <c r="V98"/>
      <c r="W98"/>
      <c r="X98" s="3"/>
    </row>
    <row r="99" spans="1:24" ht="15" x14ac:dyDescent="0.25">
      <c r="A99" s="1"/>
      <c r="B99" s="37"/>
      <c r="C99" s="37"/>
      <c r="D99" s="37"/>
      <c r="E99" s="37"/>
      <c r="F99" s="37"/>
      <c r="G99" s="37"/>
      <c r="H99" s="37"/>
      <c r="L99" s="2"/>
      <c r="N99" s="2"/>
      <c r="O99" s="2"/>
      <c r="P99" s="2"/>
      <c r="Q99" s="2"/>
      <c r="R99" s="2"/>
      <c r="S99" s="2"/>
      <c r="T99" s="2"/>
    </row>
    <row r="100" spans="1:24" ht="15" x14ac:dyDescent="0.25">
      <c r="A100" s="12"/>
      <c r="B100" s="31" t="s">
        <v>22</v>
      </c>
      <c r="C100" s="32"/>
      <c r="D100" s="32"/>
      <c r="E100" s="32"/>
      <c r="F100" s="32"/>
      <c r="G100" s="32"/>
      <c r="H100" s="32"/>
      <c r="L100" s="2"/>
      <c r="M100" s="43"/>
      <c r="N100" s="31" t="str">
        <f>B100</f>
        <v>Errors RSME</v>
      </c>
      <c r="O100" s="32"/>
      <c r="P100" s="32"/>
      <c r="Q100" s="32"/>
      <c r="R100" s="32"/>
      <c r="S100" s="32"/>
      <c r="T100" s="32"/>
    </row>
    <row r="101" spans="1:24" ht="15" x14ac:dyDescent="0.25">
      <c r="A101" s="13">
        <f t="shared" ref="A101:A106" si="59">A79</f>
        <v>32</v>
      </c>
      <c r="B101" s="32">
        <f>(B58-B36)^2</f>
        <v>7.0705992852956845E-4</v>
      </c>
      <c r="C101" s="32">
        <f t="shared" ref="C101:H101" si="60">(C58-C36)^2</f>
        <v>2.0069551351870893E-3</v>
      </c>
      <c r="D101" s="32">
        <f t="shared" si="60"/>
        <v>2.5083712897820304E-8</v>
      </c>
      <c r="E101" s="32">
        <f t="shared" si="60"/>
        <v>2.8573234399938067E-3</v>
      </c>
      <c r="F101" s="32">
        <f t="shared" si="60"/>
        <v>7.7606046020374971E-3</v>
      </c>
      <c r="G101" s="32">
        <f t="shared" si="60"/>
        <v>3.3219233242107165E-3</v>
      </c>
      <c r="H101" s="32">
        <f t="shared" si="60"/>
        <v>3.4709957652696742E-6</v>
      </c>
      <c r="L101" s="2"/>
      <c r="M101" s="44">
        <f t="shared" ref="M101:M106" si="61">M79</f>
        <v>32</v>
      </c>
      <c r="N101" s="32">
        <f>(N58-B36)^2</f>
        <v>5.9125249144943465E-4</v>
      </c>
      <c r="O101" s="32">
        <f t="shared" ref="O101:T101" si="62">(O58-C36)^2</f>
        <v>2.2043023153524278E-3</v>
      </c>
      <c r="P101" s="32">
        <f t="shared" si="62"/>
        <v>2.0387346014412743E-3</v>
      </c>
      <c r="Q101" s="32">
        <f t="shared" si="62"/>
        <v>1.3114211796799538E-2</v>
      </c>
      <c r="R101" s="32">
        <f t="shared" si="62"/>
        <v>6.8007335747644294E-3</v>
      </c>
      <c r="S101" s="32">
        <f t="shared" si="62"/>
        <v>3.4330815574249809E-3</v>
      </c>
      <c r="T101" s="32">
        <f t="shared" si="62"/>
        <v>5.5527576440517665E-8</v>
      </c>
    </row>
    <row r="102" spans="1:24" ht="15" x14ac:dyDescent="0.25">
      <c r="A102" s="13">
        <f t="shared" si="59"/>
        <v>33</v>
      </c>
      <c r="B102" s="32">
        <f t="shared" ref="B102:H102" si="63">(B59-B37)^2</f>
        <v>2.1938208173791092E-3</v>
      </c>
      <c r="C102" s="32">
        <f t="shared" si="63"/>
        <v>1.7708663056331816E-4</v>
      </c>
      <c r="D102" s="32">
        <f t="shared" si="63"/>
        <v>7.8220674551320762E-4</v>
      </c>
      <c r="E102" s="32">
        <f t="shared" si="63"/>
        <v>7.7530606392872204E-4</v>
      </c>
      <c r="F102" s="32">
        <f t="shared" si="63"/>
        <v>1.1156081205423528E-4</v>
      </c>
      <c r="G102" s="32">
        <f t="shared" si="63"/>
        <v>1.0061759512327441E-4</v>
      </c>
      <c r="H102" s="32">
        <f t="shared" si="63"/>
        <v>9.7327938439831986E-6</v>
      </c>
      <c r="L102" s="2"/>
      <c r="M102" s="44">
        <f t="shared" si="61"/>
        <v>33</v>
      </c>
      <c r="N102" s="32">
        <f t="shared" ref="N102:N119" si="64">(N59-B37)^2</f>
        <v>1.8859238120179256E-3</v>
      </c>
      <c r="O102" s="32">
        <f t="shared" ref="O102:O119" si="65">(O59-C37)^2</f>
        <v>1.1834713583666914E-4</v>
      </c>
      <c r="P102" s="32">
        <f t="shared" ref="P102:P119" si="66">(P59-D37)^2</f>
        <v>1.2951107188910673E-3</v>
      </c>
      <c r="Q102" s="32">
        <f t="shared" ref="Q102:Q119" si="67">(Q59-E37)^2</f>
        <v>7.9066436661083261E-3</v>
      </c>
      <c r="R102" s="32">
        <f t="shared" ref="R102:R119" si="68">(R59-F37)^2</f>
        <v>2.5509114111916313E-5</v>
      </c>
      <c r="S102" s="32">
        <f t="shared" ref="S102:S119" si="69">(S59-G37)^2</f>
        <v>8.3385123100783407E-5</v>
      </c>
      <c r="T102" s="32">
        <f t="shared" ref="T102:T119" si="70">(T59-H37)^2</f>
        <v>1.3622644247952652E-6</v>
      </c>
    </row>
    <row r="103" spans="1:24" ht="15" x14ac:dyDescent="0.25">
      <c r="A103" s="13">
        <f t="shared" si="59"/>
        <v>34</v>
      </c>
      <c r="B103" s="32">
        <f t="shared" ref="B103:H103" si="71">(B60-B38)^2</f>
        <v>6.9505929352541983E-4</v>
      </c>
      <c r="C103" s="32">
        <f t="shared" si="71"/>
        <v>7.57903087823266E-4</v>
      </c>
      <c r="D103" s="32">
        <f t="shared" si="71"/>
        <v>1.4683212038020949E-3</v>
      </c>
      <c r="E103" s="32">
        <f t="shared" si="71"/>
        <v>7.1120150657029879E-4</v>
      </c>
      <c r="F103" s="32">
        <f t="shared" si="71"/>
        <v>8.3520620837477296E-3</v>
      </c>
      <c r="G103" s="32">
        <f t="shared" si="71"/>
        <v>9.0230860060367215E-4</v>
      </c>
      <c r="H103" s="32">
        <f t="shared" si="71"/>
        <v>4.1970657258930678E-5</v>
      </c>
      <c r="L103" s="2"/>
      <c r="M103" s="44">
        <f t="shared" si="61"/>
        <v>34</v>
      </c>
      <c r="N103" s="32">
        <f t="shared" si="64"/>
        <v>8.4156821764674037E-4</v>
      </c>
      <c r="O103" s="32">
        <f t="shared" si="65"/>
        <v>9.1423871952933861E-4</v>
      </c>
      <c r="P103" s="32">
        <f t="shared" si="66"/>
        <v>3.6165653416183226E-3</v>
      </c>
      <c r="Q103" s="32">
        <f t="shared" si="67"/>
        <v>7.7009370418545291E-3</v>
      </c>
      <c r="R103" s="32">
        <f t="shared" si="68"/>
        <v>9.3673447794835017E-3</v>
      </c>
      <c r="S103" s="32">
        <f t="shared" si="69"/>
        <v>9.5361453555837649E-4</v>
      </c>
      <c r="T103" s="32">
        <f t="shared" si="70"/>
        <v>2.1827740177611463E-5</v>
      </c>
    </row>
    <row r="104" spans="1:24" ht="15" x14ac:dyDescent="0.25">
      <c r="A104" s="13">
        <f t="shared" si="59"/>
        <v>35</v>
      </c>
      <c r="B104" s="32">
        <f t="shared" ref="B104:H104" si="72">(B61-B39)^2</f>
        <v>7.9310831390038024E-4</v>
      </c>
      <c r="C104" s="32">
        <f t="shared" si="72"/>
        <v>7.7538952711972116E-4</v>
      </c>
      <c r="D104" s="32">
        <f t="shared" si="72"/>
        <v>2.849413061345756E-3</v>
      </c>
      <c r="E104" s="32">
        <f t="shared" si="72"/>
        <v>2.7474480411630978E-4</v>
      </c>
      <c r="F104" s="32">
        <f t="shared" si="72"/>
        <v>1.0505023587696182E-6</v>
      </c>
      <c r="G104" s="32">
        <f t="shared" si="72"/>
        <v>1.9322409828250963E-3</v>
      </c>
      <c r="H104" s="32">
        <f t="shared" si="72"/>
        <v>1.0273266937262962E-5</v>
      </c>
      <c r="L104" s="2"/>
      <c r="M104" s="44">
        <f t="shared" si="61"/>
        <v>35</v>
      </c>
      <c r="N104" s="32">
        <f t="shared" si="64"/>
        <v>5.9439700744952622E-4</v>
      </c>
      <c r="O104" s="32">
        <f t="shared" si="65"/>
        <v>9.5048001729962513E-4</v>
      </c>
      <c r="P104" s="32">
        <f t="shared" si="66"/>
        <v>4.5153801936149004E-3</v>
      </c>
      <c r="Q104" s="32">
        <f t="shared" si="67"/>
        <v>6.0332004330609975E-3</v>
      </c>
      <c r="R104" s="32">
        <f t="shared" si="68"/>
        <v>1.8099357597914646E-5</v>
      </c>
      <c r="S104" s="32">
        <f t="shared" si="69"/>
        <v>1.8638349006224175E-3</v>
      </c>
      <c r="T104" s="32">
        <f t="shared" si="70"/>
        <v>2.3673396631034919E-5</v>
      </c>
    </row>
    <row r="105" spans="1:24" ht="15" x14ac:dyDescent="0.25">
      <c r="A105" s="13">
        <f t="shared" si="59"/>
        <v>36</v>
      </c>
      <c r="B105" s="32">
        <f t="shared" ref="B105:H105" si="73">(B62-B40)^2</f>
        <v>2.3552860245210508E-3</v>
      </c>
      <c r="C105" s="32">
        <f t="shared" si="73"/>
        <v>7.7079899145231097E-7</v>
      </c>
      <c r="D105" s="32">
        <f t="shared" si="73"/>
        <v>1.7338087496283528E-4</v>
      </c>
      <c r="E105" s="32">
        <f t="shared" si="73"/>
        <v>5.1623495909415833E-4</v>
      </c>
      <c r="F105" s="32">
        <f t="shared" si="73"/>
        <v>7.4707307836536488E-4</v>
      </c>
      <c r="G105" s="32">
        <f t="shared" si="73"/>
        <v>8.3510750539297364E-4</v>
      </c>
      <c r="H105" s="32">
        <f t="shared" si="73"/>
        <v>2.8797891437938013E-3</v>
      </c>
      <c r="L105" s="2"/>
      <c r="M105" s="44">
        <f t="shared" si="61"/>
        <v>36</v>
      </c>
      <c r="N105" s="32">
        <f t="shared" si="64"/>
        <v>2.6571974078501647E-3</v>
      </c>
      <c r="O105" s="32">
        <f t="shared" si="65"/>
        <v>5.6824318879546165E-6</v>
      </c>
      <c r="P105" s="32">
        <f t="shared" si="66"/>
        <v>4.6593525059422457E-4</v>
      </c>
      <c r="Q105" s="32">
        <f t="shared" si="67"/>
        <v>7.0275839037828719E-3</v>
      </c>
      <c r="R105" s="32">
        <f t="shared" si="68"/>
        <v>4.9148746439927672E-4</v>
      </c>
      <c r="S105" s="32">
        <f t="shared" si="69"/>
        <v>8.7771449276343415E-4</v>
      </c>
      <c r="T105" s="32">
        <f t="shared" si="70"/>
        <v>3.0445987306413399E-3</v>
      </c>
    </row>
    <row r="106" spans="1:24" ht="15" x14ac:dyDescent="0.25">
      <c r="A106" s="13">
        <f t="shared" si="59"/>
        <v>37</v>
      </c>
      <c r="B106" s="32">
        <f t="shared" ref="B106:H106" si="74">(B63-B41)^2</f>
        <v>2.2535462125931496E-3</v>
      </c>
      <c r="C106" s="32">
        <f t="shared" si="74"/>
        <v>3.4302778211155473E-3</v>
      </c>
      <c r="D106" s="32">
        <f t="shared" si="74"/>
        <v>1.1092964056389255E-2</v>
      </c>
      <c r="E106" s="32">
        <f t="shared" si="74"/>
        <v>3.6829017148997025E-3</v>
      </c>
      <c r="F106" s="32">
        <f t="shared" si="74"/>
        <v>3.1192035277607708E-5</v>
      </c>
      <c r="G106" s="32">
        <f t="shared" si="74"/>
        <v>1.1572102080100754E-5</v>
      </c>
      <c r="H106" s="32">
        <f t="shared" si="74"/>
        <v>8.1161333340694385E-4</v>
      </c>
      <c r="L106" s="2"/>
      <c r="M106" s="44">
        <f t="shared" si="61"/>
        <v>37</v>
      </c>
      <c r="N106" s="32">
        <f t="shared" si="64"/>
        <v>1.8765103547058733E-3</v>
      </c>
      <c r="O106" s="32">
        <f t="shared" si="65"/>
        <v>3.8574047016226628E-3</v>
      </c>
      <c r="P106" s="32">
        <f t="shared" si="66"/>
        <v>3.6291743354225307E-3</v>
      </c>
      <c r="Q106" s="32">
        <f t="shared" si="67"/>
        <v>1.4837292854457656E-2</v>
      </c>
      <c r="R106" s="32">
        <f t="shared" si="68"/>
        <v>1.1303838111596375E-4</v>
      </c>
      <c r="S106" s="32">
        <f t="shared" si="69"/>
        <v>1.6586969576917506E-5</v>
      </c>
      <c r="T106" s="32">
        <f t="shared" si="70"/>
        <v>7.3553423941929551E-4</v>
      </c>
    </row>
    <row r="107" spans="1:24" ht="15" x14ac:dyDescent="0.25">
      <c r="A107" s="13">
        <f t="shared" ref="A107:A119" si="75">A85</f>
        <v>38</v>
      </c>
      <c r="B107" s="32">
        <f t="shared" ref="B107:H107" si="76">(B64-B42)^2</f>
        <v>1.0490677441193275E-4</v>
      </c>
      <c r="C107" s="32">
        <f t="shared" si="76"/>
        <v>8.5088733897673388E-4</v>
      </c>
      <c r="D107" s="32">
        <f t="shared" si="76"/>
        <v>3.1957538608655997E-4</v>
      </c>
      <c r="E107" s="32">
        <f t="shared" si="76"/>
        <v>4.0087555975614137E-3</v>
      </c>
      <c r="F107" s="32">
        <f t="shared" si="76"/>
        <v>3.6384215617808776E-3</v>
      </c>
      <c r="G107" s="32">
        <f t="shared" si="76"/>
        <v>3.1288041851768114E-5</v>
      </c>
      <c r="H107" s="32">
        <f t="shared" si="76"/>
        <v>8.5693201661107387E-4</v>
      </c>
      <c r="L107" s="2"/>
      <c r="M107" s="44">
        <f t="shared" ref="M107:M119" si="77">M85</f>
        <v>38</v>
      </c>
      <c r="N107" s="32">
        <f t="shared" si="64"/>
        <v>4.6987949401332496E-5</v>
      </c>
      <c r="O107" s="32">
        <f t="shared" si="65"/>
        <v>6.4276652929421026E-4</v>
      </c>
      <c r="P107" s="32">
        <f t="shared" si="66"/>
        <v>2.1312512009643665E-3</v>
      </c>
      <c r="Q107" s="32">
        <f t="shared" si="67"/>
        <v>4.7593486339124409E-6</v>
      </c>
      <c r="R107" s="32">
        <f t="shared" si="68"/>
        <v>4.2575813902827747E-3</v>
      </c>
      <c r="S107" s="32">
        <f t="shared" si="69"/>
        <v>3.8531984374655621E-5</v>
      </c>
      <c r="T107" s="32">
        <f t="shared" si="70"/>
        <v>7.8688269459433054E-4</v>
      </c>
    </row>
    <row r="108" spans="1:24" ht="15" x14ac:dyDescent="0.25">
      <c r="A108" s="13">
        <f t="shared" si="75"/>
        <v>39</v>
      </c>
      <c r="B108" s="32">
        <f t="shared" ref="B108:H108" si="78">(B65-B43)^2</f>
        <v>1.1190899433055299E-4</v>
      </c>
      <c r="C108" s="32">
        <f t="shared" si="78"/>
        <v>9.1593337178297893E-4</v>
      </c>
      <c r="D108" s="32">
        <f t="shared" si="78"/>
        <v>2.6053049421115028E-4</v>
      </c>
      <c r="E108" s="32">
        <f t="shared" si="78"/>
        <v>3.9740680595884409E-4</v>
      </c>
      <c r="F108" s="32">
        <f t="shared" si="78"/>
        <v>3.2961335251910291E-4</v>
      </c>
      <c r="G108" s="32">
        <f t="shared" si="78"/>
        <v>2.9706616402134771E-9</v>
      </c>
      <c r="H108" s="32">
        <f t="shared" si="78"/>
        <v>1.4528027586657282E-2</v>
      </c>
      <c r="L108" s="2"/>
      <c r="M108" s="44">
        <f t="shared" si="77"/>
        <v>39</v>
      </c>
      <c r="N108" s="32">
        <f t="shared" si="64"/>
        <v>3.6662751192524121E-5</v>
      </c>
      <c r="O108" s="32">
        <f t="shared" si="65"/>
        <v>1.1805561115456125E-3</v>
      </c>
      <c r="P108" s="32">
        <f t="shared" si="66"/>
        <v>3.3232818682518441E-5</v>
      </c>
      <c r="Q108" s="32">
        <f t="shared" si="67"/>
        <v>1.6982399117823923E-3</v>
      </c>
      <c r="R108" s="32">
        <f t="shared" si="68"/>
        <v>5.2761716109085385E-4</v>
      </c>
      <c r="S108" s="32">
        <f t="shared" si="69"/>
        <v>3.7363518634944838E-7</v>
      </c>
      <c r="T108" s="32">
        <f t="shared" si="70"/>
        <v>1.4269835827065131E-2</v>
      </c>
    </row>
    <row r="109" spans="1:24" ht="15" x14ac:dyDescent="0.25">
      <c r="A109" s="13">
        <f t="shared" si="75"/>
        <v>40</v>
      </c>
      <c r="B109" s="32">
        <f t="shared" ref="B109:H109" si="79">(B66-B44)^2</f>
        <v>7.2197017078051739E-4</v>
      </c>
      <c r="C109" s="32">
        <f t="shared" si="79"/>
        <v>1.7501023732650485E-4</v>
      </c>
      <c r="D109" s="32">
        <f t="shared" si="79"/>
        <v>3.5345416012091637E-4</v>
      </c>
      <c r="E109" s="32">
        <f t="shared" si="79"/>
        <v>4.5200572888763689E-4</v>
      </c>
      <c r="F109" s="32">
        <f t="shared" si="79"/>
        <v>3.4520068635223791E-3</v>
      </c>
      <c r="G109" s="32">
        <f t="shared" si="79"/>
        <v>1.2409442274613034E-3</v>
      </c>
      <c r="H109" s="32">
        <f t="shared" si="79"/>
        <v>9.4622047876198297E-4</v>
      </c>
      <c r="L109" s="2"/>
      <c r="M109" s="44">
        <f t="shared" si="77"/>
        <v>40</v>
      </c>
      <c r="N109" s="32">
        <f t="shared" si="64"/>
        <v>5.3411711437279907E-4</v>
      </c>
      <c r="O109" s="32">
        <f t="shared" si="65"/>
        <v>7.8439631023218988E-5</v>
      </c>
      <c r="P109" s="32">
        <f t="shared" si="66"/>
        <v>2.398207640353255E-5</v>
      </c>
      <c r="Q109" s="32">
        <f t="shared" si="67"/>
        <v>1.5916888098319168E-3</v>
      </c>
      <c r="R109" s="32">
        <f t="shared" si="68"/>
        <v>2.9219725468732603E-3</v>
      </c>
      <c r="S109" s="32">
        <f t="shared" si="69"/>
        <v>1.2059905002184364E-3</v>
      </c>
      <c r="T109" s="32">
        <f t="shared" si="70"/>
        <v>8.898867276678858E-4</v>
      </c>
    </row>
    <row r="110" spans="1:24" ht="15" x14ac:dyDescent="0.25">
      <c r="A110" s="13">
        <f t="shared" si="75"/>
        <v>41</v>
      </c>
      <c r="B110" s="32">
        <f t="shared" ref="B110:H110" si="80">(B67-B45)^2</f>
        <v>1.4022839987223916E-4</v>
      </c>
      <c r="C110" s="32">
        <f t="shared" si="80"/>
        <v>1.6772780418688066E-5</v>
      </c>
      <c r="D110" s="32">
        <f t="shared" si="80"/>
        <v>3.0289891326269644E-4</v>
      </c>
      <c r="E110" s="32">
        <f t="shared" si="80"/>
        <v>4.2707393808535917E-3</v>
      </c>
      <c r="F110" s="32">
        <f t="shared" si="80"/>
        <v>7.070597664111044E-4</v>
      </c>
      <c r="G110" s="32">
        <f t="shared" si="80"/>
        <v>5.8474351878379221E-5</v>
      </c>
      <c r="H110" s="32">
        <f t="shared" si="80"/>
        <v>5.791149880705396E-4</v>
      </c>
      <c r="L110" s="2"/>
      <c r="M110" s="44">
        <f t="shared" si="77"/>
        <v>41</v>
      </c>
      <c r="N110" s="32">
        <f t="shared" si="64"/>
        <v>4.8263259255140124E-5</v>
      </c>
      <c r="O110" s="32">
        <f t="shared" si="65"/>
        <v>7.6487002527183637E-5</v>
      </c>
      <c r="P110" s="32">
        <f t="shared" si="66"/>
        <v>8.2308749123365173E-5</v>
      </c>
      <c r="Q110" s="32">
        <f t="shared" si="67"/>
        <v>1.6007038492798151E-2</v>
      </c>
      <c r="R110" s="32">
        <f t="shared" si="68"/>
        <v>9.7175287208819657E-4</v>
      </c>
      <c r="S110" s="32">
        <f t="shared" si="69"/>
        <v>6.5438843368113118E-5</v>
      </c>
      <c r="T110" s="32">
        <f t="shared" si="70"/>
        <v>5.4201438423337749E-4</v>
      </c>
    </row>
    <row r="111" spans="1:24" ht="15" x14ac:dyDescent="0.25">
      <c r="A111" s="13">
        <f t="shared" si="75"/>
        <v>42</v>
      </c>
      <c r="B111" s="32">
        <f t="shared" ref="B111:H111" si="81">(B68-B46)^2</f>
        <v>3.4475805441406785E-5</v>
      </c>
      <c r="C111" s="32">
        <f t="shared" si="81"/>
        <v>3.4996595382211426E-3</v>
      </c>
      <c r="D111" s="32">
        <f t="shared" si="81"/>
        <v>4.7696154119022385E-3</v>
      </c>
      <c r="E111" s="32">
        <f t="shared" si="81"/>
        <v>2.5293873942620291E-4</v>
      </c>
      <c r="F111" s="32">
        <f t="shared" si="81"/>
        <v>1.0855643320405648E-4</v>
      </c>
      <c r="G111" s="32">
        <f t="shared" si="81"/>
        <v>1.9754906901578155E-2</v>
      </c>
      <c r="H111" s="32">
        <f t="shared" si="81"/>
        <v>2.2524298100500878E-6</v>
      </c>
      <c r="L111" s="2"/>
      <c r="M111" s="44">
        <f t="shared" si="77"/>
        <v>42</v>
      </c>
      <c r="N111" s="32">
        <f t="shared" si="64"/>
        <v>1.0002084937804322E-4</v>
      </c>
      <c r="O111" s="32">
        <f t="shared" si="65"/>
        <v>4.1069954672867453E-3</v>
      </c>
      <c r="P111" s="32">
        <f t="shared" si="66"/>
        <v>1.3048368702254983E-2</v>
      </c>
      <c r="Q111" s="32">
        <f t="shared" si="67"/>
        <v>2.0498811536621307E-3</v>
      </c>
      <c r="R111" s="32">
        <f t="shared" si="68"/>
        <v>2.2157049694340665E-4</v>
      </c>
      <c r="S111" s="32">
        <f t="shared" si="69"/>
        <v>1.9863417428658214E-2</v>
      </c>
      <c r="T111" s="32">
        <f t="shared" si="70"/>
        <v>4.5722987304807112E-6</v>
      </c>
    </row>
    <row r="112" spans="1:24" ht="15" x14ac:dyDescent="0.25">
      <c r="A112" s="13">
        <f t="shared" si="75"/>
        <v>43</v>
      </c>
      <c r="B112" s="32">
        <f t="shared" ref="B112:H112" si="82">(B69-B47)^2</f>
        <v>6.2102968016731824E-4</v>
      </c>
      <c r="C112" s="32">
        <f t="shared" si="82"/>
        <v>4.1582219389553858E-3</v>
      </c>
      <c r="D112" s="32">
        <f t="shared" si="82"/>
        <v>6.0790842074282632E-3</v>
      </c>
      <c r="E112" s="32">
        <f t="shared" si="82"/>
        <v>1.6978127697429895E-3</v>
      </c>
      <c r="F112" s="32">
        <f t="shared" si="82"/>
        <v>9.3782060946784828E-4</v>
      </c>
      <c r="G112" s="32">
        <f t="shared" si="82"/>
        <v>1.4170478848367001E-5</v>
      </c>
      <c r="H112" s="32">
        <f t="shared" si="82"/>
        <v>2.0983950940652793E-3</v>
      </c>
      <c r="L112" s="2"/>
      <c r="M112" s="44">
        <f t="shared" si="77"/>
        <v>43</v>
      </c>
      <c r="N112" s="32">
        <f t="shared" si="64"/>
        <v>3.8631637491191444E-4</v>
      </c>
      <c r="O112" s="32">
        <f t="shared" si="65"/>
        <v>4.8566819892620896E-3</v>
      </c>
      <c r="P112" s="32">
        <f t="shared" si="66"/>
        <v>1.9153985541413426E-4</v>
      </c>
      <c r="Q112" s="32">
        <f t="shared" si="67"/>
        <v>3.9947087222236131E-4</v>
      </c>
      <c r="R112" s="32">
        <f t="shared" si="68"/>
        <v>1.223174113130214E-3</v>
      </c>
      <c r="S112" s="32">
        <f t="shared" si="69"/>
        <v>1.6750744093513392E-5</v>
      </c>
      <c r="T112" s="32">
        <f t="shared" si="70"/>
        <v>2.0536196992359166E-3</v>
      </c>
    </row>
    <row r="113" spans="1:24" ht="15" x14ac:dyDescent="0.25">
      <c r="A113" s="13">
        <f t="shared" si="75"/>
        <v>44</v>
      </c>
      <c r="B113" s="32">
        <f t="shared" ref="B113:H113" si="83">(B70-B48)^2</f>
        <v>7.0800695825795591E-4</v>
      </c>
      <c r="C113" s="32">
        <f t="shared" si="83"/>
        <v>3.1516675662759882E-4</v>
      </c>
      <c r="D113" s="32">
        <f t="shared" si="83"/>
        <v>3.4999649646570501E-4</v>
      </c>
      <c r="E113" s="32">
        <f t="shared" si="83"/>
        <v>1.0253535672569603E-4</v>
      </c>
      <c r="F113" s="32">
        <f t="shared" si="83"/>
        <v>3.7894105328263152E-3</v>
      </c>
      <c r="G113" s="32">
        <f t="shared" si="83"/>
        <v>3.1269025767577863E-4</v>
      </c>
      <c r="H113" s="32">
        <f t="shared" si="83"/>
        <v>1.0379474555830676E-4</v>
      </c>
      <c r="L113" s="2"/>
      <c r="M113" s="44">
        <f t="shared" si="77"/>
        <v>44</v>
      </c>
      <c r="N113" s="32">
        <f t="shared" si="64"/>
        <v>4.8876650631721229E-4</v>
      </c>
      <c r="O113" s="32">
        <f t="shared" si="65"/>
        <v>1.5054349112733788E-4</v>
      </c>
      <c r="P113" s="32">
        <f t="shared" si="66"/>
        <v>1.6565293541997417E-3</v>
      </c>
      <c r="Q113" s="32">
        <f t="shared" si="67"/>
        <v>2.6088544823122542E-3</v>
      </c>
      <c r="R113" s="32">
        <f t="shared" si="68"/>
        <v>4.3285983681272226E-3</v>
      </c>
      <c r="S113" s="32">
        <f t="shared" si="69"/>
        <v>3.2235899790293619E-4</v>
      </c>
      <c r="T113" s="32">
        <f t="shared" si="70"/>
        <v>1.1094851953754994E-4</v>
      </c>
    </row>
    <row r="114" spans="1:24" ht="15" x14ac:dyDescent="0.25">
      <c r="A114" s="13">
        <f t="shared" si="75"/>
        <v>45</v>
      </c>
      <c r="B114" s="32">
        <f t="shared" ref="B114:H114" si="84">(B71-B49)^2</f>
        <v>1.2417648943439209E-4</v>
      </c>
      <c r="C114" s="32">
        <f t="shared" si="84"/>
        <v>3.0834758586267942E-5</v>
      </c>
      <c r="D114" s="32">
        <f t="shared" si="84"/>
        <v>4.2626915533616679E-4</v>
      </c>
      <c r="E114" s="32">
        <f t="shared" si="84"/>
        <v>7.5343551146536888E-3</v>
      </c>
      <c r="F114" s="32">
        <f t="shared" si="84"/>
        <v>1.6013481750696824E-2</v>
      </c>
      <c r="G114" s="32">
        <f t="shared" si="84"/>
        <v>9.8956925074572912E-4</v>
      </c>
      <c r="H114" s="32">
        <f t="shared" si="84"/>
        <v>4.7014551021536377E-4</v>
      </c>
      <c r="L114" s="2"/>
      <c r="M114" s="44">
        <f t="shared" si="77"/>
        <v>45</v>
      </c>
      <c r="N114" s="32">
        <f t="shared" si="64"/>
        <v>2.8156466134056899E-4</v>
      </c>
      <c r="O114" s="32">
        <f t="shared" si="65"/>
        <v>4.3310795722697458E-8</v>
      </c>
      <c r="P114" s="32">
        <f t="shared" si="66"/>
        <v>1.1996563281417804E-3</v>
      </c>
      <c r="Q114" s="32">
        <f t="shared" si="67"/>
        <v>6.5464913253989983E-4</v>
      </c>
      <c r="R114" s="32">
        <f t="shared" si="68"/>
        <v>1.707259210642503E-2</v>
      </c>
      <c r="S114" s="32">
        <f t="shared" si="69"/>
        <v>1.0030927467031053E-3</v>
      </c>
      <c r="T114" s="32">
        <f t="shared" si="70"/>
        <v>4.6155028490094634E-4</v>
      </c>
    </row>
    <row r="115" spans="1:24" ht="15" x14ac:dyDescent="0.25">
      <c r="A115" s="13">
        <f t="shared" si="75"/>
        <v>46</v>
      </c>
      <c r="B115" s="32">
        <f t="shared" ref="B115:H115" si="85">(B72-B50)^2</f>
        <v>6.2556620920106483E-6</v>
      </c>
      <c r="C115" s="32">
        <f t="shared" si="85"/>
        <v>1.8623430244690679E-3</v>
      </c>
      <c r="D115" s="32">
        <f t="shared" si="85"/>
        <v>4.682381818620996E-4</v>
      </c>
      <c r="E115" s="32">
        <f t="shared" si="85"/>
        <v>1.0133498487575751E-3</v>
      </c>
      <c r="F115" s="32">
        <f t="shared" si="85"/>
        <v>7.5745901147529658E-5</v>
      </c>
      <c r="G115" s="32">
        <f t="shared" si="85"/>
        <v>7.0749730949481895E-4</v>
      </c>
      <c r="H115" s="32">
        <f t="shared" si="85"/>
        <v>3.5591234362671168E-5</v>
      </c>
      <c r="L115" s="2"/>
      <c r="M115" s="44">
        <f t="shared" si="77"/>
        <v>46</v>
      </c>
      <c r="N115" s="32">
        <f t="shared" si="64"/>
        <v>5.6174084769713778E-6</v>
      </c>
      <c r="O115" s="32">
        <f t="shared" si="65"/>
        <v>1.3776090933518331E-3</v>
      </c>
      <c r="P115" s="32">
        <f t="shared" si="66"/>
        <v>8.9304416011465424E-4</v>
      </c>
      <c r="Q115" s="32">
        <f t="shared" si="67"/>
        <v>8.6394989024380807E-4</v>
      </c>
      <c r="R115" s="32">
        <f t="shared" si="68"/>
        <v>2.2105250619303894E-5</v>
      </c>
      <c r="S115" s="32">
        <f t="shared" si="69"/>
        <v>6.9916300524816718E-4</v>
      </c>
      <c r="T115" s="32">
        <f t="shared" si="70"/>
        <v>3.6226370197164741E-5</v>
      </c>
    </row>
    <row r="116" spans="1:24" ht="15" x14ac:dyDescent="0.25">
      <c r="A116" s="13">
        <f t="shared" si="75"/>
        <v>47</v>
      </c>
      <c r="B116" s="32">
        <f t="shared" ref="B116:H116" si="86">(B73-B51)^2</f>
        <v>1.8760679183473036E-5</v>
      </c>
      <c r="C116" s="32">
        <f t="shared" si="86"/>
        <v>8.7333356299279115E-5</v>
      </c>
      <c r="D116" s="32">
        <f t="shared" si="86"/>
        <v>3.9495833774392797E-5</v>
      </c>
      <c r="E116" s="32">
        <f t="shared" si="86"/>
        <v>2.357283963178793E-4</v>
      </c>
      <c r="F116" s="32">
        <f t="shared" si="86"/>
        <v>7.0187209918682455E-3</v>
      </c>
      <c r="G116" s="32">
        <f t="shared" si="86"/>
        <v>5.9919857760807455E-4</v>
      </c>
      <c r="H116" s="32">
        <f t="shared" si="86"/>
        <v>7.2433061849296076E-4</v>
      </c>
      <c r="L116" s="2"/>
      <c r="M116" s="44">
        <f t="shared" si="77"/>
        <v>47</v>
      </c>
      <c r="N116" s="32">
        <f t="shared" si="64"/>
        <v>2.8089145974498582E-6</v>
      </c>
      <c r="O116" s="32">
        <f t="shared" si="65"/>
        <v>2.4528713714822503E-4</v>
      </c>
      <c r="P116" s="32">
        <f t="shared" si="66"/>
        <v>1.5185848942769356E-3</v>
      </c>
      <c r="Q116" s="32">
        <f t="shared" si="67"/>
        <v>2.1053746675747859E-3</v>
      </c>
      <c r="R116" s="32">
        <f t="shared" si="68"/>
        <v>7.6848443766693291E-3</v>
      </c>
      <c r="S116" s="32">
        <f t="shared" si="69"/>
        <v>5.9431082289379544E-4</v>
      </c>
      <c r="T116" s="32">
        <f t="shared" si="70"/>
        <v>7.293519818870048E-4</v>
      </c>
    </row>
    <row r="117" spans="1:24" ht="15" x14ac:dyDescent="0.25">
      <c r="A117" s="13">
        <f t="shared" si="75"/>
        <v>48</v>
      </c>
      <c r="B117" s="32">
        <f t="shared" ref="B117:H117" si="87">(B74-B52)^2</f>
        <v>3.4095918815102085E-5</v>
      </c>
      <c r="C117" s="32">
        <f t="shared" si="87"/>
        <v>4.4485677453917549E-3</v>
      </c>
      <c r="D117" s="32">
        <f t="shared" si="87"/>
        <v>9.1061789690743775E-3</v>
      </c>
      <c r="E117" s="32">
        <f t="shared" si="87"/>
        <v>1.5489210545918566E-3</v>
      </c>
      <c r="F117" s="32">
        <f t="shared" si="87"/>
        <v>2.2172191446931059E-3</v>
      </c>
      <c r="G117" s="32">
        <f t="shared" si="87"/>
        <v>3.0878676931013125E-4</v>
      </c>
      <c r="H117" s="32">
        <f t="shared" si="87"/>
        <v>1.9072014307276033E-5</v>
      </c>
      <c r="L117" s="2"/>
      <c r="M117" s="44">
        <f t="shared" si="77"/>
        <v>48</v>
      </c>
      <c r="N117" s="32">
        <f t="shared" si="64"/>
        <v>3.5644251436176369E-7</v>
      </c>
      <c r="O117" s="32">
        <f t="shared" si="65"/>
        <v>5.3716726773755212E-3</v>
      </c>
      <c r="P117" s="32">
        <f t="shared" si="66"/>
        <v>2.5485418979259839E-2</v>
      </c>
      <c r="Q117" s="32">
        <f t="shared" si="67"/>
        <v>1.0121522009909664E-2</v>
      </c>
      <c r="R117" s="32">
        <f t="shared" si="68"/>
        <v>1.8764554265808628E-3</v>
      </c>
      <c r="S117" s="32">
        <f t="shared" si="69"/>
        <v>3.0727904229574469E-4</v>
      </c>
      <c r="T117" s="32">
        <f t="shared" si="70"/>
        <v>2.1218921683669631E-5</v>
      </c>
    </row>
    <row r="118" spans="1:24" ht="15" x14ac:dyDescent="0.25">
      <c r="A118" s="13">
        <f t="shared" si="75"/>
        <v>49</v>
      </c>
      <c r="B118" s="32">
        <f t="shared" ref="B118:H118" si="88">(B75-B53)^2</f>
        <v>4.4772027389232579E-4</v>
      </c>
      <c r="C118" s="32">
        <f t="shared" si="88"/>
        <v>2.442972193032385E-5</v>
      </c>
      <c r="D118" s="32">
        <f t="shared" si="88"/>
        <v>1.5758963706499114E-8</v>
      </c>
      <c r="E118" s="32">
        <f t="shared" si="88"/>
        <v>2.0645825342474988E-4</v>
      </c>
      <c r="F118" s="32">
        <f>(F75-F53)^2</f>
        <v>1.1960126559763214E-3</v>
      </c>
      <c r="G118" s="32">
        <f t="shared" si="88"/>
        <v>2.6076892893112909E-3</v>
      </c>
      <c r="H118" s="32">
        <f t="shared" si="88"/>
        <v>8.9531943542521086E-4</v>
      </c>
      <c r="L118" s="2"/>
      <c r="M118" s="44">
        <f t="shared" si="77"/>
        <v>49</v>
      </c>
      <c r="N118" s="32">
        <f>(N75-B53)^2</f>
        <v>2.1848258234846658E-4</v>
      </c>
      <c r="O118" s="32">
        <f t="shared" si="65"/>
        <v>1.3958129225171448E-4</v>
      </c>
      <c r="P118" s="32">
        <f t="shared" si="66"/>
        <v>4.8194726165024144E-4</v>
      </c>
      <c r="Q118" s="32">
        <f t="shared" si="67"/>
        <v>2.1988986392118427E-3</v>
      </c>
      <c r="R118" s="32">
        <f t="shared" si="68"/>
        <v>1.462033494608385E-3</v>
      </c>
      <c r="S118" s="32">
        <f t="shared" si="69"/>
        <v>2.6062457834863358E-3</v>
      </c>
      <c r="T118" s="32">
        <f t="shared" si="70"/>
        <v>9.185299631016714E-4</v>
      </c>
    </row>
    <row r="119" spans="1:24" ht="15" x14ac:dyDescent="0.25">
      <c r="A119" s="13">
        <f t="shared" si="75"/>
        <v>50</v>
      </c>
      <c r="B119" s="32">
        <f t="shared" ref="B119:H119" si="89">(B76-B54)^2</f>
        <v>8.8138618940354262E-7</v>
      </c>
      <c r="C119" s="32">
        <f t="shared" si="89"/>
        <v>1.399640011294467E-2</v>
      </c>
      <c r="D119" s="32">
        <f t="shared" si="89"/>
        <v>5.1591793862383606E-3</v>
      </c>
      <c r="E119" s="32">
        <f t="shared" si="89"/>
        <v>1.0050274928448699E-3</v>
      </c>
      <c r="F119" s="32">
        <f t="shared" si="89"/>
        <v>1.5855453858458254E-3</v>
      </c>
      <c r="G119" s="32">
        <f t="shared" si="89"/>
        <v>6.7842151004498088E-4</v>
      </c>
      <c r="H119" s="32">
        <f t="shared" si="89"/>
        <v>4.2209780437114054E-3</v>
      </c>
      <c r="L119" s="2"/>
      <c r="M119" s="44">
        <f t="shared" si="77"/>
        <v>50</v>
      </c>
      <c r="N119" s="32">
        <f t="shared" si="64"/>
        <v>4.2926977932173949E-5</v>
      </c>
      <c r="O119" s="32">
        <f t="shared" si="65"/>
        <v>1.5739180274369029E-2</v>
      </c>
      <c r="P119" s="32">
        <f t="shared" si="66"/>
        <v>7.3794522439707176E-3</v>
      </c>
      <c r="Q119" s="32">
        <f t="shared" si="67"/>
        <v>8.6443263330532767E-3</v>
      </c>
      <c r="R119" s="32">
        <f t="shared" si="68"/>
        <v>1.8797327606162278E-3</v>
      </c>
      <c r="S119" s="32">
        <f t="shared" si="69"/>
        <v>6.7471626997270078E-4</v>
      </c>
      <c r="T119" s="32">
        <f t="shared" si="70"/>
        <v>4.2903216390689589E-3</v>
      </c>
    </row>
    <row r="120" spans="1:24" ht="15" x14ac:dyDescent="0.25">
      <c r="A120" s="48" t="s">
        <v>20</v>
      </c>
      <c r="B120" s="49">
        <f>SQRT(SUM(B101:B119)/COUNT(B101:B119))</f>
        <v>2.5206826334523067E-2</v>
      </c>
      <c r="C120" s="49">
        <f t="shared" ref="C120:H120" si="90">SQRT(SUM(C101:C119)/COUNT(C101:C119))</f>
        <v>4.4443899399444424E-2</v>
      </c>
      <c r="D120" s="49">
        <f t="shared" si="90"/>
        <v>4.8123111517534775E-2</v>
      </c>
      <c r="E120" s="49">
        <f t="shared" si="90"/>
        <v>4.0745517692359984E-2</v>
      </c>
      <c r="F120" s="49">
        <f t="shared" si="90"/>
        <v>5.5285459239821214E-2</v>
      </c>
      <c r="G120" s="49">
        <f t="shared" si="90"/>
        <v>4.255486245128396E-2</v>
      </c>
      <c r="H120" s="49">
        <f t="shared" si="90"/>
        <v>3.9227423535244478E-2</v>
      </c>
      <c r="L120" s="2"/>
      <c r="M120" s="50" t="s">
        <v>20</v>
      </c>
      <c r="N120" s="49">
        <f>SQRT(SUM(N101:N119)/COUNT(N101:N119))</f>
        <v>2.3664031203449305E-2</v>
      </c>
      <c r="O120" s="49">
        <f t="shared" ref="O120:T120" si="91">SQRT(SUM(O101:O119)/COUNT(O101:O119))</f>
        <v>4.7025356725968435E-2</v>
      </c>
      <c r="P120" s="49">
        <f t="shared" si="91"/>
        <v>6.0561502912780243E-2</v>
      </c>
      <c r="Q120" s="49">
        <f t="shared" si="91"/>
        <v>7.4540177594241544E-2</v>
      </c>
      <c r="R120" s="49">
        <f t="shared" si="91"/>
        <v>5.6785025377585743E-2</v>
      </c>
      <c r="S120" s="49">
        <f t="shared" si="91"/>
        <v>4.2689754338069028E-2</v>
      </c>
      <c r="T120" s="49">
        <f t="shared" si="91"/>
        <v>3.9029011618736974E-2</v>
      </c>
      <c r="X120" s="3"/>
    </row>
    <row r="121" spans="1:24" ht="15" x14ac:dyDescent="0.25">
      <c r="A121" s="1"/>
      <c r="B121" s="37"/>
      <c r="C121" s="37"/>
      <c r="D121" s="37"/>
      <c r="E121" s="37"/>
      <c r="F121" s="37"/>
      <c r="G121" s="37"/>
      <c r="H121" s="37"/>
      <c r="L121" s="2"/>
      <c r="N121" s="2"/>
      <c r="O121" s="2"/>
      <c r="P121" s="2"/>
      <c r="Q121" s="2"/>
      <c r="R121" s="2"/>
      <c r="S121" s="2"/>
      <c r="T121" s="2"/>
    </row>
    <row r="122" spans="1:24" ht="15" x14ac:dyDescent="0.25">
      <c r="A122" s="7"/>
      <c r="B122" s="60" t="s">
        <v>13</v>
      </c>
      <c r="C122" s="60"/>
      <c r="D122" s="60"/>
      <c r="E122" s="35"/>
      <c r="F122" s="35"/>
      <c r="G122" s="35"/>
      <c r="H122" s="35"/>
      <c r="L122" s="2"/>
      <c r="M122" s="39"/>
      <c r="N122" s="60" t="s">
        <v>55</v>
      </c>
      <c r="O122" s="60"/>
      <c r="P122" s="60"/>
      <c r="Q122" s="35"/>
      <c r="R122" s="35"/>
      <c r="S122" s="35"/>
      <c r="T122" s="35"/>
    </row>
    <row r="123" spans="1:24" ht="15" x14ac:dyDescent="0.25">
      <c r="A123" s="8">
        <f t="shared" ref="A123:A128" si="92">A58</f>
        <v>32</v>
      </c>
      <c r="B123" s="19">
        <f>_xlfn.FORECAST.ETS($A101,B$5:B$35,$A$5:$A$35,1,1)</f>
        <v>0.1894348640240788</v>
      </c>
      <c r="C123" s="19">
        <f t="shared" ref="C123:H123" si="93">_xlfn.FORECAST.ETS($A101,C$5:C$35,$A$5:$A$35,1,1)</f>
        <v>0.33468982340920284</v>
      </c>
      <c r="D123" s="19">
        <f t="shared" si="93"/>
        <v>0.43785151022166685</v>
      </c>
      <c r="E123" s="19">
        <f t="shared" si="93"/>
        <v>0.44954712405081176</v>
      </c>
      <c r="F123" s="19">
        <f t="shared" si="93"/>
        <v>0.35166932497414299</v>
      </c>
      <c r="G123" s="19">
        <f t="shared" si="93"/>
        <v>0.27505089079090372</v>
      </c>
      <c r="H123" s="19">
        <f t="shared" si="93"/>
        <v>0.27391604089013483</v>
      </c>
      <c r="L123" s="2"/>
      <c r="M123" s="40">
        <f t="shared" ref="M123:M128" si="94">M58</f>
        <v>32</v>
      </c>
      <c r="N123" s="19">
        <f>_xlfn.FORECAST.ETS($A101,B$5:B$35,$A$5:$A$35,1,1)</f>
        <v>0.1894348640240788</v>
      </c>
      <c r="O123" s="19">
        <f t="shared" ref="O123" si="95">_xlfn.FORECAST.ETS($A101,C$5:C$35,$A$5:$A$35,1,1)</f>
        <v>0.33468982340920284</v>
      </c>
      <c r="P123" s="19">
        <f t="shared" ref="P123" si="96">_xlfn.FORECAST.ETS($A101,D$5:D$35,$A$5:$A$35,1,1)</f>
        <v>0.43785151022166685</v>
      </c>
      <c r="Q123" s="19">
        <f t="shared" ref="Q123" si="97">_xlfn.FORECAST.ETS($A101,E$5:E$35,$A$5:$A$35,1,1)</f>
        <v>0.44954712405081176</v>
      </c>
      <c r="R123" s="19">
        <f t="shared" ref="R123" si="98">_xlfn.FORECAST.ETS($A101,F$5:F$35,$A$5:$A$35,1,1)</f>
        <v>0.35166932497414299</v>
      </c>
      <c r="S123" s="19">
        <f t="shared" ref="S123" si="99">_xlfn.FORECAST.ETS($A101,G$5:G$35,$A$5:$A$35,1,1)</f>
        <v>0.27505089079090372</v>
      </c>
      <c r="T123" s="19">
        <f t="shared" ref="T123" si="100">_xlfn.FORECAST.ETS($A101,H$5:H$35,$A$5:$A$35,1,1)</f>
        <v>0.27391604089013483</v>
      </c>
    </row>
    <row r="124" spans="1:24" ht="15" x14ac:dyDescent="0.25">
      <c r="A124" s="8">
        <f t="shared" si="92"/>
        <v>33</v>
      </c>
      <c r="B124" s="19">
        <f>_xlfn.FORECAST.ETS($A102,B$5:B$36,$A$5:$A$36,1,1)</f>
        <v>0.18678030156303069</v>
      </c>
      <c r="C124" s="19">
        <f t="shared" ref="C124:H124" si="101">_xlfn.FORECAST.ETS($A102,C$5:C$36,$A$5:$A$36,1,1)</f>
        <v>0.34549322112890846</v>
      </c>
      <c r="D124" s="19">
        <f t="shared" si="101"/>
        <v>0.3957346481501347</v>
      </c>
      <c r="E124" s="19">
        <f t="shared" si="101"/>
        <v>0.34595729648791468</v>
      </c>
      <c r="F124" s="19">
        <f t="shared" si="101"/>
        <v>0.32822412776075249</v>
      </c>
      <c r="G124" s="19">
        <f t="shared" si="101"/>
        <v>0.28360290347234435</v>
      </c>
      <c r="H124" s="19">
        <f t="shared" si="101"/>
        <v>0.27328248989234732</v>
      </c>
      <c r="L124" s="2"/>
      <c r="M124" s="40">
        <f t="shared" si="94"/>
        <v>33</v>
      </c>
      <c r="N124" s="19">
        <f>_xlfn.FORECAST.ETS($A102,B$5:B$36,$A$5:$A$36,1,1)</f>
        <v>0.18678030156303069</v>
      </c>
      <c r="O124" s="19">
        <f t="shared" ref="O124" si="102">_xlfn.FORECAST.ETS($A102,C$5:C$36,$A$5:$A$36,1,1)</f>
        <v>0.34549322112890846</v>
      </c>
      <c r="P124" s="19">
        <f t="shared" ref="P124" si="103">_xlfn.FORECAST.ETS($A102,D$5:D$36,$A$5:$A$36,1,1)</f>
        <v>0.3957346481501347</v>
      </c>
      <c r="Q124" s="19">
        <f t="shared" ref="Q124" si="104">_xlfn.FORECAST.ETS($A102,E$5:E$36,$A$5:$A$36,1,1)</f>
        <v>0.34595729648791468</v>
      </c>
      <c r="R124" s="19">
        <f t="shared" ref="R124" si="105">_xlfn.FORECAST.ETS($A102,F$5:F$36,$A$5:$A$36,1,1)</f>
        <v>0.32822412776075249</v>
      </c>
      <c r="S124" s="19">
        <f t="shared" ref="S124" si="106">_xlfn.FORECAST.ETS($A102,G$5:G$36,$A$5:$A$36,1,1)</f>
        <v>0.28360290347234435</v>
      </c>
      <c r="T124" s="19">
        <f t="shared" ref="T124" si="107">_xlfn.FORECAST.ETS($A102,H$5:H$36,$A$5:$A$36,1,1)</f>
        <v>0.27328248989234732</v>
      </c>
    </row>
    <row r="125" spans="1:24" ht="15" x14ac:dyDescent="0.25">
      <c r="A125" s="8">
        <f t="shared" si="92"/>
        <v>34</v>
      </c>
      <c r="B125" s="19">
        <f>_xlfn.FORECAST.ETS($A103,B$5:B$37,$A$5:$A$37,1,1)</f>
        <v>0.18408978975715229</v>
      </c>
      <c r="C125" s="19">
        <f t="shared" ref="C125:H125" si="108">_xlfn.FORECAST.ETS($A103,C$5:C$37,$A$5:$A$37,1,1)</f>
        <v>0.33826645829428442</v>
      </c>
      <c r="D125" s="19">
        <f t="shared" si="108"/>
        <v>0.40150584293868263</v>
      </c>
      <c r="E125" s="19">
        <f t="shared" si="108"/>
        <v>0.35993101655968157</v>
      </c>
      <c r="F125" s="19">
        <f t="shared" si="108"/>
        <v>0.34129869286421965</v>
      </c>
      <c r="G125" s="19">
        <f t="shared" si="108"/>
        <v>0.26582361169921392</v>
      </c>
      <c r="H125" s="19">
        <f t="shared" si="108"/>
        <v>0.2728624556294737</v>
      </c>
      <c r="L125" s="2"/>
      <c r="M125" s="40">
        <f t="shared" si="94"/>
        <v>34</v>
      </c>
      <c r="N125" s="19">
        <f>_xlfn.FORECAST.ETS($A103,B$5:B$37,$A$5:$A$37,1,1)</f>
        <v>0.18408978975715229</v>
      </c>
      <c r="O125" s="19">
        <f t="shared" ref="O125" si="109">_xlfn.FORECAST.ETS($A103,C$5:C$37,$A$5:$A$37,1,1)</f>
        <v>0.33826645829428442</v>
      </c>
      <c r="P125" s="19">
        <f t="shared" ref="P125" si="110">_xlfn.FORECAST.ETS($A103,D$5:D$37,$A$5:$A$37,1,1)</f>
        <v>0.40150584293868263</v>
      </c>
      <c r="Q125" s="19">
        <f t="shared" ref="Q125" si="111">_xlfn.FORECAST.ETS($A103,E$5:E$37,$A$5:$A$37,1,1)</f>
        <v>0.35993101655968157</v>
      </c>
      <c r="R125" s="19">
        <f t="shared" ref="R125" si="112">_xlfn.FORECAST.ETS($A103,F$5:F$37,$A$5:$A$37,1,1)</f>
        <v>0.34129869286421965</v>
      </c>
      <c r="S125" s="19">
        <f t="shared" ref="S125" si="113">_xlfn.FORECAST.ETS($A103,G$5:G$37,$A$5:$A$37,1,1)</f>
        <v>0.26582361169921392</v>
      </c>
      <c r="T125" s="19">
        <f t="shared" ref="T125" si="114">_xlfn.FORECAST.ETS($A103,H$5:H$37,$A$5:$A$37,1,1)</f>
        <v>0.2728624556294737</v>
      </c>
    </row>
    <row r="126" spans="1:24" ht="15" x14ac:dyDescent="0.25">
      <c r="A126" s="8">
        <f t="shared" si="92"/>
        <v>35</v>
      </c>
      <c r="B126" s="19">
        <f>_xlfn.FORECAST.ETS($A104,B$5:B$38,$A$5:$A$38,1,1)</f>
        <v>0.18595433630920671</v>
      </c>
      <c r="C126" s="19">
        <f t="shared" ref="C126:H126" si="115">_xlfn.FORECAST.ETS($A104,C$5:C$38,$A$5:$A$38,1,1)</f>
        <v>0.34178341050308747</v>
      </c>
      <c r="D126" s="19">
        <f t="shared" si="115"/>
        <v>0.3948891219077727</v>
      </c>
      <c r="E126" s="19">
        <f t="shared" si="115"/>
        <v>0.37111677214798483</v>
      </c>
      <c r="F126" s="19">
        <f t="shared" si="115"/>
        <v>0.43475792591368911</v>
      </c>
      <c r="G126" s="19">
        <f t="shared" si="115"/>
        <v>0.25949555609928515</v>
      </c>
      <c r="H126" s="19">
        <f t="shared" si="115"/>
        <v>0.27296330916496214</v>
      </c>
      <c r="L126" s="2"/>
      <c r="M126" s="40">
        <f t="shared" si="94"/>
        <v>35</v>
      </c>
      <c r="N126" s="19">
        <f>_xlfn.FORECAST.ETS($A104,B$5:B$38,$A$5:$A$38,1,1)</f>
        <v>0.18595433630920671</v>
      </c>
      <c r="O126" s="19">
        <f t="shared" ref="O126" si="116">_xlfn.FORECAST.ETS($A104,C$5:C$38,$A$5:$A$38,1,1)</f>
        <v>0.34178341050308747</v>
      </c>
      <c r="P126" s="19">
        <f t="shared" ref="P126" si="117">_xlfn.FORECAST.ETS($A104,D$5:D$38,$A$5:$A$38,1,1)</f>
        <v>0.3948891219077727</v>
      </c>
      <c r="Q126" s="19">
        <f t="shared" ref="Q126" si="118">_xlfn.FORECAST.ETS($A104,E$5:E$38,$A$5:$A$38,1,1)</f>
        <v>0.37111677214798483</v>
      </c>
      <c r="R126" s="19">
        <f t="shared" ref="R126" si="119">_xlfn.FORECAST.ETS($A104,F$5:F$38,$A$5:$A$38,1,1)</f>
        <v>0.43475792591368911</v>
      </c>
      <c r="S126" s="19">
        <f t="shared" ref="S126" si="120">_xlfn.FORECAST.ETS($A104,G$5:G$38,$A$5:$A$38,1,1)</f>
        <v>0.25949555609928515</v>
      </c>
      <c r="T126" s="19">
        <f t="shared" ref="T126" si="121">_xlfn.FORECAST.ETS($A104,H$5:H$38,$A$5:$A$38,1,1)</f>
        <v>0.27296330916496214</v>
      </c>
    </row>
    <row r="127" spans="1:24" ht="15" x14ac:dyDescent="0.25">
      <c r="A127" s="8">
        <f t="shared" si="92"/>
        <v>36</v>
      </c>
      <c r="B127" s="19">
        <f>_xlfn.FORECAST.ETS($A105,B$5:B$39,$A$5:$A$39,1,1)</f>
        <v>0.18875779697307396</v>
      </c>
      <c r="C127" s="19">
        <f t="shared" ref="C127:H127" si="122">_xlfn.FORECAST.ETS($A105,C$5:C$39,$A$5:$A$39,1,1)</f>
        <v>0.34483385943646305</v>
      </c>
      <c r="D127" s="19">
        <f t="shared" si="122"/>
        <v>0.37949434488305489</v>
      </c>
      <c r="E127" s="19">
        <f t="shared" si="122"/>
        <v>0.37100221774419412</v>
      </c>
      <c r="F127" s="19">
        <f t="shared" si="122"/>
        <v>0.35559744295804158</v>
      </c>
      <c r="G127" s="19">
        <f t="shared" si="122"/>
        <v>0.25363854663512025</v>
      </c>
      <c r="H127" s="19">
        <f t="shared" si="122"/>
        <v>0.27144145975771644</v>
      </c>
      <c r="L127" s="2"/>
      <c r="M127" s="40">
        <f t="shared" si="94"/>
        <v>36</v>
      </c>
      <c r="N127" s="19">
        <f>_xlfn.FORECAST.ETS($A105,B$5:B$39,$A$5:$A$39,1,1)</f>
        <v>0.18875779697307396</v>
      </c>
      <c r="O127" s="19">
        <f t="shared" ref="O127" si="123">_xlfn.FORECAST.ETS($A105,C$5:C$39,$A$5:$A$39,1,1)</f>
        <v>0.34483385943646305</v>
      </c>
      <c r="P127" s="19">
        <f t="shared" ref="P127" si="124">_xlfn.FORECAST.ETS($A105,D$5:D$39,$A$5:$A$39,1,1)</f>
        <v>0.37949434488305489</v>
      </c>
      <c r="Q127" s="19">
        <f t="shared" ref="Q127" si="125">_xlfn.FORECAST.ETS($A105,E$5:E$39,$A$5:$A$39,1,1)</f>
        <v>0.37100221774419412</v>
      </c>
      <c r="R127" s="19">
        <f t="shared" ref="R127" si="126">_xlfn.FORECAST.ETS($A105,F$5:F$39,$A$5:$A$39,1,1)</f>
        <v>0.35559744295804158</v>
      </c>
      <c r="S127" s="19">
        <f t="shared" ref="S127" si="127">_xlfn.FORECAST.ETS($A105,G$5:G$39,$A$5:$A$39,1,1)</f>
        <v>0.25363854663512025</v>
      </c>
      <c r="T127" s="19">
        <f t="shared" ref="T127" si="128">_xlfn.FORECAST.ETS($A105,H$5:H$39,$A$5:$A$39,1,1)</f>
        <v>0.27144145975771644</v>
      </c>
    </row>
    <row r="128" spans="1:24" ht="15" x14ac:dyDescent="0.25">
      <c r="A128" s="8">
        <f t="shared" si="92"/>
        <v>37</v>
      </c>
      <c r="B128" s="19">
        <f>_xlfn.FORECAST.ETS($A106,B$5:B$40,$A$5:$A$40,1,1)</f>
        <v>0.19090797449138189</v>
      </c>
      <c r="C128" s="19">
        <f t="shared" ref="C128:H128" si="129">_xlfn.FORECAST.ETS($A106,C$5:C$40,$A$5:$A$40,1,1)</f>
        <v>0.34292818839183969</v>
      </c>
      <c r="D128" s="19">
        <f t="shared" si="129"/>
        <v>0.38554162026613215</v>
      </c>
      <c r="E128" s="19">
        <f t="shared" si="129"/>
        <v>0.36510060189198357</v>
      </c>
      <c r="F128" s="19">
        <f t="shared" si="129"/>
        <v>0.34553525851899475</v>
      </c>
      <c r="G128" s="19">
        <f t="shared" si="129"/>
        <v>0.25925694668446547</v>
      </c>
      <c r="H128" s="19">
        <f t="shared" si="129"/>
        <v>0.26213717628876454</v>
      </c>
      <c r="L128" s="2"/>
      <c r="M128" s="40">
        <f t="shared" si="94"/>
        <v>37</v>
      </c>
      <c r="N128" s="19">
        <f>_xlfn.FORECAST.ETS($A106,B$5:B$40,$A$5:$A$40,1,1)</f>
        <v>0.19090797449138189</v>
      </c>
      <c r="O128" s="19">
        <f t="shared" ref="O128" si="130">_xlfn.FORECAST.ETS($A106,C$5:C$40,$A$5:$A$40,1,1)</f>
        <v>0.34292818839183969</v>
      </c>
      <c r="P128" s="19">
        <f t="shared" ref="P128" si="131">_xlfn.FORECAST.ETS($A106,D$5:D$40,$A$5:$A$40,1,1)</f>
        <v>0.38554162026613215</v>
      </c>
      <c r="Q128" s="19">
        <f t="shared" ref="Q128" si="132">_xlfn.FORECAST.ETS($A106,E$5:E$40,$A$5:$A$40,1,1)</f>
        <v>0.36510060189198357</v>
      </c>
      <c r="R128" s="19">
        <f t="shared" ref="R128" si="133">_xlfn.FORECAST.ETS($A106,F$5:F$40,$A$5:$A$40,1,1)</f>
        <v>0.34553525851899475</v>
      </c>
      <c r="S128" s="19">
        <f t="shared" ref="S128" si="134">_xlfn.FORECAST.ETS($A106,G$5:G$40,$A$5:$A$40,1,1)</f>
        <v>0.25925694668446547</v>
      </c>
      <c r="T128" s="19">
        <f t="shared" ref="T128" si="135">_xlfn.FORECAST.ETS($A106,H$5:H$40,$A$5:$A$40,1,1)</f>
        <v>0.26213717628876454</v>
      </c>
    </row>
    <row r="129" spans="1:20" ht="15" x14ac:dyDescent="0.25">
      <c r="A129" s="8">
        <f t="shared" ref="A129:A141" si="136">A64</f>
        <v>38</v>
      </c>
      <c r="B129" s="19">
        <f>_xlfn.FORECAST.ETS($A107,B$5:B$41,$A$5:$A$41,1,1)</f>
        <v>0.16798172295525385</v>
      </c>
      <c r="C129" s="19">
        <f t="shared" ref="C129:H129" si="137">_xlfn.FORECAST.ETS($A107,C$5:C$41,$A$5:$A$41,1,1)</f>
        <v>0.35041962822677947</v>
      </c>
      <c r="D129" s="19">
        <f t="shared" si="137"/>
        <v>0.40352442459486398</v>
      </c>
      <c r="E129" s="19">
        <f t="shared" si="137"/>
        <v>0.34522444845793754</v>
      </c>
      <c r="F129" s="19">
        <f t="shared" si="137"/>
        <v>0.35056335042740511</v>
      </c>
      <c r="G129" s="19">
        <f t="shared" si="137"/>
        <v>0.27846005732398904</v>
      </c>
      <c r="H129" s="19">
        <f t="shared" si="137"/>
        <v>0.22426554133140583</v>
      </c>
      <c r="L129" s="2"/>
      <c r="M129" s="40">
        <f t="shared" ref="M129:M141" si="138">M64</f>
        <v>38</v>
      </c>
      <c r="N129" s="19">
        <f>_xlfn.FORECAST.ETS($A107,B$5:B$41,$A$5:$A$41,1,1)</f>
        <v>0.16798172295525385</v>
      </c>
      <c r="O129" s="19">
        <f t="shared" ref="O129" si="139">_xlfn.FORECAST.ETS($A107,C$5:C$41,$A$5:$A$41,1,1)</f>
        <v>0.35041962822677947</v>
      </c>
      <c r="P129" s="19">
        <f t="shared" ref="P129" si="140">_xlfn.FORECAST.ETS($A107,D$5:D$41,$A$5:$A$41,1,1)</f>
        <v>0.40352442459486398</v>
      </c>
      <c r="Q129" s="19">
        <f t="shared" ref="Q129" si="141">_xlfn.FORECAST.ETS($A107,E$5:E$41,$A$5:$A$41,1,1)</f>
        <v>0.34522444845793754</v>
      </c>
      <c r="R129" s="19">
        <f t="shared" ref="R129" si="142">_xlfn.FORECAST.ETS($A107,F$5:F$41,$A$5:$A$41,1,1)</f>
        <v>0.35056335042740511</v>
      </c>
      <c r="S129" s="19">
        <f t="shared" ref="S129" si="143">_xlfn.FORECAST.ETS($A107,G$5:G$41,$A$5:$A$41,1,1)</f>
        <v>0.27846005732398904</v>
      </c>
      <c r="T129" s="19">
        <f t="shared" ref="T129" si="144">_xlfn.FORECAST.ETS($A107,H$5:H$41,$A$5:$A$41,1,1)</f>
        <v>0.22426554133140583</v>
      </c>
    </row>
    <row r="130" spans="1:20" ht="15" x14ac:dyDescent="0.25">
      <c r="A130" s="8">
        <f t="shared" si="136"/>
        <v>39</v>
      </c>
      <c r="B130" s="19">
        <f>_xlfn.FORECAST.ETS($A108,B$5:B$42,$A$5:$A$42,1,1)</f>
        <v>0.19047124073233648</v>
      </c>
      <c r="C130" s="19">
        <f t="shared" ref="C130:H130" si="145">_xlfn.FORECAST.ETS($A108,C$5:C$42,$A$5:$A$42,1,1)</f>
        <v>0.34447493404234364</v>
      </c>
      <c r="D130" s="19">
        <f t="shared" si="145"/>
        <v>0.41334773339556152</v>
      </c>
      <c r="E130" s="19">
        <f t="shared" si="145"/>
        <v>0.42400700999144769</v>
      </c>
      <c r="F130" s="19">
        <f t="shared" si="145"/>
        <v>0.3804163950952501</v>
      </c>
      <c r="G130" s="19">
        <f t="shared" si="145"/>
        <v>0.28045663881096605</v>
      </c>
      <c r="H130" s="19">
        <f t="shared" si="145"/>
        <v>0.26965840605112734</v>
      </c>
      <c r="L130" s="2"/>
      <c r="M130" s="40">
        <f t="shared" si="138"/>
        <v>39</v>
      </c>
      <c r="N130" s="19">
        <f>_xlfn.FORECAST.ETS($A108,B$5:B$42,$A$5:$A$42,1,1)</f>
        <v>0.19047124073233648</v>
      </c>
      <c r="O130" s="19">
        <f t="shared" ref="O130" si="146">_xlfn.FORECAST.ETS($A108,C$5:C$42,$A$5:$A$42,1,1)</f>
        <v>0.34447493404234364</v>
      </c>
      <c r="P130" s="19">
        <f t="shared" ref="P130" si="147">_xlfn.FORECAST.ETS($A108,D$5:D$42,$A$5:$A$42,1,1)</f>
        <v>0.41334773339556152</v>
      </c>
      <c r="Q130" s="19">
        <f t="shared" ref="Q130" si="148">_xlfn.FORECAST.ETS($A108,E$5:E$42,$A$5:$A$42,1,1)</f>
        <v>0.42400700999144769</v>
      </c>
      <c r="R130" s="19">
        <f t="shared" ref="R130" si="149">_xlfn.FORECAST.ETS($A108,F$5:F$42,$A$5:$A$42,1,1)</f>
        <v>0.3804163950952501</v>
      </c>
      <c r="S130" s="19">
        <f t="shared" ref="S130" si="150">_xlfn.FORECAST.ETS($A108,G$5:G$42,$A$5:$A$42,1,1)</f>
        <v>0.28045663881096605</v>
      </c>
      <c r="T130" s="19">
        <f t="shared" ref="T130" si="151">_xlfn.FORECAST.ETS($A108,H$5:H$42,$A$5:$A$42,1,1)</f>
        <v>0.26965840605112734</v>
      </c>
    </row>
    <row r="131" spans="1:20" ht="15" x14ac:dyDescent="0.25">
      <c r="A131" s="8">
        <f t="shared" si="136"/>
        <v>40</v>
      </c>
      <c r="B131" s="19">
        <f>_xlfn.FORECAST.ETS($A109,B$5:B$43,$A$5:$A$43,1,1)</f>
        <v>0.18989843813528323</v>
      </c>
      <c r="C131" s="19">
        <f t="shared" ref="C131:H131" si="152">_xlfn.FORECAST.ETS($A109,C$5:C$43,$A$5:$A$43,1,1)</f>
        <v>0.34958054054646548</v>
      </c>
      <c r="D131" s="19">
        <f t="shared" si="152"/>
        <v>0.41190071523644622</v>
      </c>
      <c r="E131" s="19">
        <f t="shared" si="152"/>
        <v>0.37886146363092094</v>
      </c>
      <c r="F131" s="19">
        <f t="shared" si="152"/>
        <v>0.36538811788063547</v>
      </c>
      <c r="G131" s="19">
        <f t="shared" si="152"/>
        <v>0.27470039941288127</v>
      </c>
      <c r="H131" s="19">
        <f t="shared" si="152"/>
        <v>0.27404452169075849</v>
      </c>
      <c r="L131" s="2"/>
      <c r="M131" s="40">
        <f t="shared" si="138"/>
        <v>40</v>
      </c>
      <c r="N131" s="19">
        <f>_xlfn.FORECAST.ETS($A109,B$5:B$43,$A$5:$A$43,1,1)</f>
        <v>0.18989843813528323</v>
      </c>
      <c r="O131" s="19">
        <f t="shared" ref="O131" si="153">_xlfn.FORECAST.ETS($A109,C$5:C$43,$A$5:$A$43,1,1)</f>
        <v>0.34958054054646548</v>
      </c>
      <c r="P131" s="19">
        <f t="shared" ref="P131" si="154">_xlfn.FORECAST.ETS($A109,D$5:D$43,$A$5:$A$43,1,1)</f>
        <v>0.41190071523644622</v>
      </c>
      <c r="Q131" s="19">
        <f t="shared" ref="Q131" si="155">_xlfn.FORECAST.ETS($A109,E$5:E$43,$A$5:$A$43,1,1)</f>
        <v>0.37886146363092094</v>
      </c>
      <c r="R131" s="19">
        <f t="shared" ref="R131" si="156">_xlfn.FORECAST.ETS($A109,F$5:F$43,$A$5:$A$43,1,1)</f>
        <v>0.36538811788063547</v>
      </c>
      <c r="S131" s="19">
        <f t="shared" ref="S131" si="157">_xlfn.FORECAST.ETS($A109,G$5:G$43,$A$5:$A$43,1,1)</f>
        <v>0.27470039941288127</v>
      </c>
      <c r="T131" s="19">
        <f t="shared" ref="T131" si="158">_xlfn.FORECAST.ETS($A109,H$5:H$43,$A$5:$A$43,1,1)</f>
        <v>0.27404452169075849</v>
      </c>
    </row>
    <row r="132" spans="1:20" ht="15" x14ac:dyDescent="0.25">
      <c r="A132" s="8">
        <f t="shared" si="136"/>
        <v>41</v>
      </c>
      <c r="B132" s="19">
        <f>_xlfn.FORECAST.ETS($A110,B$5:B$44,$A$5:$A$44,1,1)</f>
        <v>0.18761565134418115</v>
      </c>
      <c r="C132" s="19">
        <f t="shared" ref="C132:H132" si="159">_xlfn.FORECAST.ETS($A110,C$5:C$44,$A$5:$A$44,1,1)</f>
        <v>0.34187567352700599</v>
      </c>
      <c r="D132" s="19">
        <f t="shared" si="159"/>
        <v>0.4097146760992561</v>
      </c>
      <c r="E132" s="19">
        <f t="shared" si="159"/>
        <v>0.3959562245364448</v>
      </c>
      <c r="F132" s="19">
        <f t="shared" si="159"/>
        <v>0.34501578388212628</v>
      </c>
      <c r="G132" s="19">
        <f t="shared" si="159"/>
        <v>0.27565297551453072</v>
      </c>
      <c r="H132" s="19">
        <f t="shared" si="159"/>
        <v>0.28959889124405014</v>
      </c>
      <c r="L132" s="2"/>
      <c r="M132" s="40">
        <f t="shared" si="138"/>
        <v>41</v>
      </c>
      <c r="N132" s="19">
        <f>_xlfn.FORECAST.ETS($A110,B$5:B$44,$A$5:$A$44,1,1)</f>
        <v>0.18761565134418115</v>
      </c>
      <c r="O132" s="19">
        <f t="shared" ref="O132" si="160">_xlfn.FORECAST.ETS($A110,C$5:C$44,$A$5:$A$44,1,1)</f>
        <v>0.34187567352700599</v>
      </c>
      <c r="P132" s="19">
        <f t="shared" ref="P132" si="161">_xlfn.FORECAST.ETS($A110,D$5:D$44,$A$5:$A$44,1,1)</f>
        <v>0.4097146760992561</v>
      </c>
      <c r="Q132" s="19">
        <f t="shared" ref="Q132" si="162">_xlfn.FORECAST.ETS($A110,E$5:E$44,$A$5:$A$44,1,1)</f>
        <v>0.3959562245364448</v>
      </c>
      <c r="R132" s="19">
        <f t="shared" ref="R132" si="163">_xlfn.FORECAST.ETS($A110,F$5:F$44,$A$5:$A$44,1,1)</f>
        <v>0.34501578388212628</v>
      </c>
      <c r="S132" s="19">
        <f t="shared" ref="S132" si="164">_xlfn.FORECAST.ETS($A110,G$5:G$44,$A$5:$A$44,1,1)</f>
        <v>0.27565297551453072</v>
      </c>
      <c r="T132" s="19">
        <f t="shared" ref="T132" si="165">_xlfn.FORECAST.ETS($A110,H$5:H$44,$A$5:$A$44,1,1)</f>
        <v>0.28959889124405014</v>
      </c>
    </row>
    <row r="133" spans="1:20" ht="15" x14ac:dyDescent="0.25">
      <c r="A133" s="8">
        <f t="shared" si="136"/>
        <v>42</v>
      </c>
      <c r="B133" s="19">
        <f>_xlfn.FORECAST.ETS($A111,B$5:B$45,$A$5:$A$45,1,1)</f>
        <v>0.18717163205239185</v>
      </c>
      <c r="C133" s="19">
        <f t="shared" ref="C133:H133" si="166">_xlfn.FORECAST.ETS($A111,C$5:C$45,$A$5:$A$45,1,1)</f>
        <v>0.34116254457137285</v>
      </c>
      <c r="D133" s="19">
        <f t="shared" si="166"/>
        <v>0.33763103609032385</v>
      </c>
      <c r="E133" s="19">
        <f t="shared" si="166"/>
        <v>0.35901095751071349</v>
      </c>
      <c r="F133" s="19">
        <f t="shared" si="166"/>
        <v>0.33520626325011815</v>
      </c>
      <c r="G133" s="19">
        <f t="shared" si="166"/>
        <v>0.27618808508421672</v>
      </c>
      <c r="H133" s="19">
        <f t="shared" si="166"/>
        <v>0.27791542558600207</v>
      </c>
      <c r="L133" s="2"/>
      <c r="M133" s="40">
        <f t="shared" si="138"/>
        <v>42</v>
      </c>
      <c r="N133" s="19">
        <f>_xlfn.FORECAST.ETS($A111,B$5:B$45,$A$5:$A$45,1,1)</f>
        <v>0.18717163205239185</v>
      </c>
      <c r="O133" s="19">
        <f t="shared" ref="O133" si="167">_xlfn.FORECAST.ETS($A111,C$5:C$45,$A$5:$A$45,1,1)</f>
        <v>0.34116254457137285</v>
      </c>
      <c r="P133" s="19">
        <f t="shared" ref="P133" si="168">_xlfn.FORECAST.ETS($A111,D$5:D$45,$A$5:$A$45,1,1)</f>
        <v>0.33763103609032385</v>
      </c>
      <c r="Q133" s="19">
        <f t="shared" ref="Q133" si="169">_xlfn.FORECAST.ETS($A111,E$5:E$45,$A$5:$A$45,1,1)</f>
        <v>0.35901095751071349</v>
      </c>
      <c r="R133" s="19">
        <f t="shared" ref="R133" si="170">_xlfn.FORECAST.ETS($A111,F$5:F$45,$A$5:$A$45,1,1)</f>
        <v>0.33520626325011815</v>
      </c>
      <c r="S133" s="19">
        <f t="shared" ref="S133" si="171">_xlfn.FORECAST.ETS($A111,G$5:G$45,$A$5:$A$45,1,1)</f>
        <v>0.27618808508421672</v>
      </c>
      <c r="T133" s="19">
        <f t="shared" ref="T133" si="172">_xlfn.FORECAST.ETS($A111,H$5:H$45,$A$5:$A$45,1,1)</f>
        <v>0.27791542558600207</v>
      </c>
    </row>
    <row r="134" spans="1:20" ht="15" x14ac:dyDescent="0.25">
      <c r="A134" s="8">
        <f t="shared" si="136"/>
        <v>43</v>
      </c>
      <c r="B134" s="19">
        <f>_xlfn.FORECAST.ETS($A112,B$5:B$46,$A$5:$A$46,1,1)</f>
        <v>0.20145466716054747</v>
      </c>
      <c r="C134" s="19">
        <f t="shared" ref="C134:H134" si="173">_xlfn.FORECAST.ETS($A112,C$5:C$46,$A$5:$A$46,1,1)</f>
        <v>0.35381065868177852</v>
      </c>
      <c r="D134" s="19">
        <f t="shared" si="173"/>
        <v>0.41511497302580874</v>
      </c>
      <c r="E134" s="19">
        <f t="shared" si="173"/>
        <v>0.39501950872613895</v>
      </c>
      <c r="F134" s="19">
        <f t="shared" si="173"/>
        <v>0.36746547244507299</v>
      </c>
      <c r="G134" s="19">
        <f t="shared" si="173"/>
        <v>0.29005895801987885</v>
      </c>
      <c r="H134" s="19">
        <f t="shared" si="173"/>
        <v>0.2862629712717002</v>
      </c>
      <c r="L134" s="2"/>
      <c r="M134" s="40">
        <f t="shared" si="138"/>
        <v>43</v>
      </c>
      <c r="N134" s="19">
        <f>_xlfn.FORECAST.ETS($A112,B$5:B$46,$A$5:$A$46,1,1)</f>
        <v>0.20145466716054747</v>
      </c>
      <c r="O134" s="19">
        <f t="shared" ref="O134" si="174">_xlfn.FORECAST.ETS($A112,C$5:C$46,$A$5:$A$46,1,1)</f>
        <v>0.35381065868177852</v>
      </c>
      <c r="P134" s="19">
        <f t="shared" ref="P134" si="175">_xlfn.FORECAST.ETS($A112,D$5:D$46,$A$5:$A$46,1,1)</f>
        <v>0.41511497302580874</v>
      </c>
      <c r="Q134" s="19">
        <f t="shared" ref="Q134" si="176">_xlfn.FORECAST.ETS($A112,E$5:E$46,$A$5:$A$46,1,1)</f>
        <v>0.39501950872613895</v>
      </c>
      <c r="R134" s="19">
        <f t="shared" ref="R134" si="177">_xlfn.FORECAST.ETS($A112,F$5:F$46,$A$5:$A$46,1,1)</f>
        <v>0.36746547244507299</v>
      </c>
      <c r="S134" s="19">
        <f t="shared" ref="S134" si="178">_xlfn.FORECAST.ETS($A112,G$5:G$46,$A$5:$A$46,1,1)</f>
        <v>0.29005895801987885</v>
      </c>
      <c r="T134" s="19">
        <f t="shared" ref="T134" si="179">_xlfn.FORECAST.ETS($A112,H$5:H$46,$A$5:$A$46,1,1)</f>
        <v>0.2862629712717002</v>
      </c>
    </row>
    <row r="135" spans="1:20" ht="15" x14ac:dyDescent="0.25">
      <c r="A135" s="8">
        <f t="shared" si="136"/>
        <v>44</v>
      </c>
      <c r="B135" s="19">
        <f>_xlfn.FORECAST.ETS($A113,B$5:B$47,$A$5:$A$47,1,1)</f>
        <v>0.18682170517589752</v>
      </c>
      <c r="C135" s="19">
        <f t="shared" ref="C135:H135" si="180">_xlfn.FORECAST.ETS($A113,C$5:C$47,$A$5:$A$47,1,1)</f>
        <v>0.35534515729723209</v>
      </c>
      <c r="D135" s="19">
        <f t="shared" si="180"/>
        <v>0.46806644857971991</v>
      </c>
      <c r="E135" s="19">
        <f t="shared" si="180"/>
        <v>0.43082985617240249</v>
      </c>
      <c r="F135" s="19">
        <f t="shared" si="180"/>
        <v>0.32449180332988886</v>
      </c>
      <c r="G135" s="19">
        <f t="shared" si="180"/>
        <v>0.28910232204619696</v>
      </c>
      <c r="H135" s="19">
        <f t="shared" si="180"/>
        <v>0.2765569382897714</v>
      </c>
      <c r="L135" s="2"/>
      <c r="M135" s="40">
        <f t="shared" si="138"/>
        <v>44</v>
      </c>
      <c r="N135" s="19">
        <f>_xlfn.FORECAST.ETS($A113,B$5:B$47,$A$5:$A$47,1,1)</f>
        <v>0.18682170517589752</v>
      </c>
      <c r="O135" s="19">
        <f t="shared" ref="O135" si="181">_xlfn.FORECAST.ETS($A113,C$5:C$47,$A$5:$A$47,1,1)</f>
        <v>0.35534515729723209</v>
      </c>
      <c r="P135" s="19">
        <f t="shared" ref="P135" si="182">_xlfn.FORECAST.ETS($A113,D$5:D$47,$A$5:$A$47,1,1)</f>
        <v>0.46806644857971991</v>
      </c>
      <c r="Q135" s="19">
        <f t="shared" ref="Q135" si="183">_xlfn.FORECAST.ETS($A113,E$5:E$47,$A$5:$A$47,1,1)</f>
        <v>0.43082985617240249</v>
      </c>
      <c r="R135" s="19">
        <f t="shared" ref="R135" si="184">_xlfn.FORECAST.ETS($A113,F$5:F$47,$A$5:$A$47,1,1)</f>
        <v>0.32449180332988886</v>
      </c>
      <c r="S135" s="19">
        <f t="shared" ref="S135" si="185">_xlfn.FORECAST.ETS($A113,G$5:G$47,$A$5:$A$47,1,1)</f>
        <v>0.28910232204619696</v>
      </c>
      <c r="T135" s="19">
        <f t="shared" ref="T135" si="186">_xlfn.FORECAST.ETS($A113,H$5:H$47,$A$5:$A$47,1,1)</f>
        <v>0.2765569382897714</v>
      </c>
    </row>
    <row r="136" spans="1:20" ht="15" x14ac:dyDescent="0.25">
      <c r="A136" s="8">
        <f t="shared" si="136"/>
        <v>45</v>
      </c>
      <c r="B136" s="19">
        <f>_xlfn.FORECAST.ETS($A114,B$5:B$48,$A$5:$A$48,1,1)</f>
        <v>0.18510904984571463</v>
      </c>
      <c r="C136" s="19">
        <f t="shared" ref="C136:H136" si="187">_xlfn.FORECAST.ETS($A114,C$5:C$48,$A$5:$A$48,1,1)</f>
        <v>0.3146112534475029</v>
      </c>
      <c r="D136" s="19">
        <f t="shared" si="187"/>
        <v>0.42409501100177593</v>
      </c>
      <c r="E136" s="19">
        <f t="shared" si="187"/>
        <v>0.39376333472025732</v>
      </c>
      <c r="F136" s="19">
        <f t="shared" si="187"/>
        <v>0.3135100580006463</v>
      </c>
      <c r="G136" s="19">
        <f t="shared" si="187"/>
        <v>0.28952160592544879</v>
      </c>
      <c r="H136" s="19">
        <f t="shared" si="187"/>
        <v>0.28495185588166405</v>
      </c>
      <c r="L136" s="2"/>
      <c r="M136" s="40">
        <f t="shared" si="138"/>
        <v>45</v>
      </c>
      <c r="N136" s="19">
        <f>_xlfn.FORECAST.ETS($A114,B$5:B$48,$A$5:$A$48,1,1)</f>
        <v>0.18510904984571463</v>
      </c>
      <c r="O136" s="19">
        <f t="shared" ref="O136" si="188">_xlfn.FORECAST.ETS($A114,C$5:C$48,$A$5:$A$48,1,1)</f>
        <v>0.3146112534475029</v>
      </c>
      <c r="P136" s="19">
        <f t="shared" ref="P136" si="189">_xlfn.FORECAST.ETS($A114,D$5:D$48,$A$5:$A$48,1,1)</f>
        <v>0.42409501100177593</v>
      </c>
      <c r="Q136" s="19">
        <f t="shared" ref="Q136" si="190">_xlfn.FORECAST.ETS($A114,E$5:E$48,$A$5:$A$48,1,1)</f>
        <v>0.39376333472025732</v>
      </c>
      <c r="R136" s="19">
        <f t="shared" ref="R136" si="191">_xlfn.FORECAST.ETS($A114,F$5:F$48,$A$5:$A$48,1,1)</f>
        <v>0.3135100580006463</v>
      </c>
      <c r="S136" s="19">
        <f t="shared" ref="S136" si="192">_xlfn.FORECAST.ETS($A114,G$5:G$48,$A$5:$A$48,1,1)</f>
        <v>0.28952160592544879</v>
      </c>
      <c r="T136" s="19">
        <f t="shared" ref="T136" si="193">_xlfn.FORECAST.ETS($A114,H$5:H$48,$A$5:$A$48,1,1)</f>
        <v>0.28495185588166405</v>
      </c>
    </row>
    <row r="137" spans="1:20" ht="15" x14ac:dyDescent="0.25">
      <c r="A137" s="8">
        <f t="shared" si="136"/>
        <v>46</v>
      </c>
      <c r="B137" s="19">
        <f>_xlfn.FORECAST.ETS($A115,B$5:B$49,$A$5:$A$49,1,1)</f>
        <v>0.18697043637889083</v>
      </c>
      <c r="C137" s="19">
        <f t="shared" ref="C137:H137" si="194">_xlfn.FORECAST.ETS($A115,C$5:C$49,$A$5:$A$49,1,1)</f>
        <v>0.34597041831333664</v>
      </c>
      <c r="D137" s="19">
        <f t="shared" si="194"/>
        <v>0.39152828850106813</v>
      </c>
      <c r="E137" s="19">
        <f t="shared" si="194"/>
        <v>0.47412276604933001</v>
      </c>
      <c r="F137" s="19">
        <f t="shared" si="194"/>
        <v>0.37385547852255402</v>
      </c>
      <c r="G137" s="19">
        <f t="shared" si="194"/>
        <v>0.25678474229564507</v>
      </c>
      <c r="H137" s="19">
        <f t="shared" si="194"/>
        <v>0.28509634165961961</v>
      </c>
      <c r="L137" s="2"/>
      <c r="M137" s="40">
        <f t="shared" si="138"/>
        <v>46</v>
      </c>
      <c r="N137" s="19">
        <f>_xlfn.FORECAST.ETS($A115,B$5:B$49,$A$5:$A$49,1,1)</f>
        <v>0.18697043637889083</v>
      </c>
      <c r="O137" s="19">
        <f t="shared" ref="O137" si="195">_xlfn.FORECAST.ETS($A115,C$5:C$49,$A$5:$A$49,1,1)</f>
        <v>0.34597041831333664</v>
      </c>
      <c r="P137" s="19">
        <f t="shared" ref="P137" si="196">_xlfn.FORECAST.ETS($A115,D$5:D$49,$A$5:$A$49,1,1)</f>
        <v>0.39152828850106813</v>
      </c>
      <c r="Q137" s="19">
        <f t="shared" ref="Q137" si="197">_xlfn.FORECAST.ETS($A115,E$5:E$49,$A$5:$A$49,1,1)</f>
        <v>0.47412276604933001</v>
      </c>
      <c r="R137" s="19">
        <f t="shared" ref="R137" si="198">_xlfn.FORECAST.ETS($A115,F$5:F$49,$A$5:$A$49,1,1)</f>
        <v>0.37385547852255402</v>
      </c>
      <c r="S137" s="19">
        <f t="shared" ref="S137" si="199">_xlfn.FORECAST.ETS($A115,G$5:G$49,$A$5:$A$49,1,1)</f>
        <v>0.25678474229564507</v>
      </c>
      <c r="T137" s="19">
        <f t="shared" ref="T137" si="200">_xlfn.FORECAST.ETS($A115,H$5:H$49,$A$5:$A$49,1,1)</f>
        <v>0.28509634165961961</v>
      </c>
    </row>
    <row r="138" spans="1:20" ht="15" x14ac:dyDescent="0.25">
      <c r="A138" s="8">
        <f t="shared" si="136"/>
        <v>47</v>
      </c>
      <c r="B138" s="19">
        <f>_xlfn.FORECAST.ETS($A116,B$5:B$50,$A$5:$A$50,1,1)</f>
        <v>0.18745636983330088</v>
      </c>
      <c r="C138" s="19">
        <f t="shared" ref="C138:H138" si="201">_xlfn.FORECAST.ETS($A116,C$5:C$50,$A$5:$A$50,1,1)</f>
        <v>0.33744931977113768</v>
      </c>
      <c r="D138" s="19">
        <f t="shared" si="201"/>
        <v>0.39394316103142646</v>
      </c>
      <c r="E138" s="19">
        <f t="shared" si="201"/>
        <v>0.41913827167063955</v>
      </c>
      <c r="F138" s="19">
        <f t="shared" si="201"/>
        <v>0.36914324711366991</v>
      </c>
      <c r="G138" s="19">
        <f t="shared" si="201"/>
        <v>0.26741284513315761</v>
      </c>
      <c r="H138" s="19">
        <f t="shared" si="201"/>
        <v>0.28039106166672834</v>
      </c>
      <c r="L138" s="2"/>
      <c r="M138" s="40">
        <f t="shared" si="138"/>
        <v>47</v>
      </c>
      <c r="N138" s="19">
        <f>_xlfn.FORECAST.ETS($A116,B$5:B$50,$A$5:$A$50,1,1)</f>
        <v>0.18745636983330088</v>
      </c>
      <c r="O138" s="19">
        <f t="shared" ref="O138" si="202">_xlfn.FORECAST.ETS($A116,C$5:C$50,$A$5:$A$50,1,1)</f>
        <v>0.33744931977113768</v>
      </c>
      <c r="P138" s="19">
        <f t="shared" ref="P138" si="203">_xlfn.FORECAST.ETS($A116,D$5:D$50,$A$5:$A$50,1,1)</f>
        <v>0.39394316103142646</v>
      </c>
      <c r="Q138" s="19">
        <f t="shared" ref="Q138" si="204">_xlfn.FORECAST.ETS($A116,E$5:E$50,$A$5:$A$50,1,1)</f>
        <v>0.41913827167063955</v>
      </c>
      <c r="R138" s="19">
        <f t="shared" ref="R138" si="205">_xlfn.FORECAST.ETS($A116,F$5:F$50,$A$5:$A$50,1,1)</f>
        <v>0.36914324711366991</v>
      </c>
      <c r="S138" s="19">
        <f>_xlfn.FORECAST.ETS($A116,G$5:G$50,$A$5:$A$50,1,1)</f>
        <v>0.26741284513315761</v>
      </c>
      <c r="T138" s="19">
        <f t="shared" ref="T138" si="206">_xlfn.FORECAST.ETS($A116,H$5:H$50,$A$5:$A$50,1,1)</f>
        <v>0.28039106166672834</v>
      </c>
    </row>
    <row r="139" spans="1:20" ht="15" x14ac:dyDescent="0.25">
      <c r="A139" s="8">
        <f t="shared" si="136"/>
        <v>48</v>
      </c>
      <c r="B139" s="19">
        <f>_xlfn.FORECAST.ETS($A117,B$5:B$51,$A$5:$A$51,1,1)</f>
        <v>0.18773765231345993</v>
      </c>
      <c r="C139" s="19">
        <f t="shared" ref="C139:H139" si="207">_xlfn.FORECAST.ETS($A117,C$5:C$51,$A$5:$A$51,1,1)</f>
        <v>0.33742485756204771</v>
      </c>
      <c r="D139" s="19">
        <f t="shared" si="207"/>
        <v>0.38277089052360802</v>
      </c>
      <c r="E139" s="19">
        <f t="shared" si="207"/>
        <v>0.40070369963236069</v>
      </c>
      <c r="F139" s="19">
        <f>_xlfn.FORECAST.ETS($A117,F$5:F$51,$A$5:$A$51,1,1)</f>
        <v>0.37592209721532699</v>
      </c>
      <c r="G139" s="19">
        <f t="shared" si="207"/>
        <v>0.2738457695348786</v>
      </c>
      <c r="H139" s="19">
        <f t="shared" si="207"/>
        <v>0.28234265201081787</v>
      </c>
      <c r="L139" s="2"/>
      <c r="M139" s="40">
        <f t="shared" si="138"/>
        <v>48</v>
      </c>
      <c r="N139" s="19">
        <f>_xlfn.FORECAST.ETS($A117,B$5:B$51,$A$5:$A$51,1,1)</f>
        <v>0.18773765231345993</v>
      </c>
      <c r="O139" s="19">
        <f t="shared" ref="O139" si="208">_xlfn.FORECAST.ETS($A117,C$5:C$51,$A$5:$A$51,1,1)</f>
        <v>0.33742485756204771</v>
      </c>
      <c r="P139" s="19">
        <f t="shared" ref="P139" si="209">_xlfn.FORECAST.ETS($A117,D$5:D$51,$A$5:$A$51,1,1)</f>
        <v>0.38277089052360802</v>
      </c>
      <c r="Q139" s="19">
        <f t="shared" ref="Q139" si="210">_xlfn.FORECAST.ETS($A117,E$5:E$51,$A$5:$A$51,1,1)</f>
        <v>0.40070369963236069</v>
      </c>
      <c r="R139" s="19">
        <f t="shared" ref="R139" si="211">_xlfn.FORECAST.ETS($A117,F$5:F$51,$A$5:$A$51,1,1)</f>
        <v>0.37592209721532699</v>
      </c>
      <c r="S139" s="19">
        <f>_xlfn.FORECAST.ETS($A117,G$5:G$51,$A$5:$A$51,1,1)</f>
        <v>0.2738457695348786</v>
      </c>
      <c r="T139" s="19">
        <f t="shared" ref="T139" si="212">_xlfn.FORECAST.ETS($A117,H$5:H$51,$A$5:$A$51,1,1)</f>
        <v>0.28234265201081787</v>
      </c>
    </row>
    <row r="140" spans="1:20" ht="15" x14ac:dyDescent="0.25">
      <c r="A140" s="8">
        <f t="shared" si="136"/>
        <v>49</v>
      </c>
      <c r="B140" s="19">
        <f>_xlfn.FORECAST.ETS($A118,B$5:B$52,$A$5:$A$52,1,1)</f>
        <v>0.18786674290539607</v>
      </c>
      <c r="C140" s="19">
        <f t="shared" ref="C140:H140" si="213">_xlfn.FORECAST.ETS($A118,C$5:C$52,$A$5:$A$52,1,1)</f>
        <v>0.34551855715563862</v>
      </c>
      <c r="D140" s="19">
        <f t="shared" si="213"/>
        <v>0.33418215043237964</v>
      </c>
      <c r="E140" s="19">
        <f t="shared" si="213"/>
        <v>0.34766349594831097</v>
      </c>
      <c r="F140" s="19">
        <f t="shared" si="213"/>
        <v>0.36625638025259188</v>
      </c>
      <c r="G140" s="19">
        <f t="shared" si="213"/>
        <v>0.25537305670181698</v>
      </c>
      <c r="H140" s="19">
        <f t="shared" si="213"/>
        <v>0.28009370779958853</v>
      </c>
      <c r="L140" s="2"/>
      <c r="M140" s="40">
        <f t="shared" si="138"/>
        <v>49</v>
      </c>
      <c r="N140" s="19">
        <f>_xlfn.FORECAST.ETS($A118,B$5:B$52,$A$5:$A$52,1,1)</f>
        <v>0.18786674290539607</v>
      </c>
      <c r="O140" s="19">
        <f t="shared" ref="O140" si="214">_xlfn.FORECAST.ETS($A118,C$5:C$52,$A$5:$A$52,1,1)</f>
        <v>0.34551855715563862</v>
      </c>
      <c r="P140" s="19">
        <f t="shared" ref="P140" si="215">_xlfn.FORECAST.ETS($A118,D$5:D$52,$A$5:$A$52,1,1)</f>
        <v>0.33418215043237964</v>
      </c>
      <c r="Q140" s="19">
        <f t="shared" ref="Q140" si="216">_xlfn.FORECAST.ETS($A118,E$5:E$52,$A$5:$A$52,1,1)</f>
        <v>0.34766349594831097</v>
      </c>
      <c r="R140" s="19">
        <f t="shared" ref="R140" si="217">_xlfn.FORECAST.ETS($A118,F$5:F$52,$A$5:$A$52,1,1)</f>
        <v>0.36625638025259188</v>
      </c>
      <c r="S140" s="19">
        <f>_xlfn.FORECAST.ETS($A118,G$5:G$52,$A$5:$A$52,1,1)</f>
        <v>0.25537305670181698</v>
      </c>
      <c r="T140" s="19">
        <f t="shared" ref="T140" si="218">_xlfn.FORECAST.ETS($A118,H$5:H$52,$A$5:$A$52,1,1)</f>
        <v>0.28009370779958853</v>
      </c>
    </row>
    <row r="141" spans="1:20" ht="15" x14ac:dyDescent="0.25">
      <c r="A141" s="8">
        <f t="shared" si="136"/>
        <v>50</v>
      </c>
      <c r="B141" s="19">
        <f>_xlfn.FORECAST.ETS($A119,B$5:B$53,$A$5:$A$53,1,1)</f>
        <v>0.18680273276040371</v>
      </c>
      <c r="C141" s="19">
        <f t="shared" ref="C141:H141" si="219">_xlfn.FORECAST.ETS($A119,C$5:C$53,$A$5:$A$53,1,1)</f>
        <v>0.34383731834024661</v>
      </c>
      <c r="D141" s="19">
        <f t="shared" si="219"/>
        <v>0.40565381245329846</v>
      </c>
      <c r="E141" s="19">
        <f t="shared" si="219"/>
        <v>0.4013194340362915</v>
      </c>
      <c r="F141" s="19">
        <f t="shared" si="219"/>
        <v>0.36710582944631626</v>
      </c>
      <c r="G141" s="19">
        <f t="shared" si="219"/>
        <v>0.28542181752884815</v>
      </c>
      <c r="H141" s="19">
        <f t="shared" si="219"/>
        <v>0.28166217159224333</v>
      </c>
      <c r="L141" s="2"/>
      <c r="M141" s="40">
        <f t="shared" si="138"/>
        <v>50</v>
      </c>
      <c r="N141" s="19">
        <f>_xlfn.FORECAST.ETS($A119,B$5:B$53,$A$5:$A$53,1,1)</f>
        <v>0.18680273276040371</v>
      </c>
      <c r="O141" s="19">
        <f t="shared" ref="O141" si="220">_xlfn.FORECAST.ETS($A119,C$5:C$53,$A$5:$A$53,1,1)</f>
        <v>0.34383731834024661</v>
      </c>
      <c r="P141" s="19">
        <f t="shared" ref="P141" si="221">_xlfn.FORECAST.ETS($A119,D$5:D$53,$A$5:$A$53,1,1)</f>
        <v>0.40565381245329846</v>
      </c>
      <c r="Q141" s="19">
        <f t="shared" ref="Q141" si="222">_xlfn.FORECAST.ETS($A119,E$5:E$53,$A$5:$A$53,1,1)</f>
        <v>0.4013194340362915</v>
      </c>
      <c r="R141" s="19">
        <f t="shared" ref="R141" si="223">_xlfn.FORECAST.ETS($A119,F$5:F$53,$A$5:$A$53,1,1)</f>
        <v>0.36710582944631626</v>
      </c>
      <c r="S141" s="19">
        <f t="shared" ref="S141" si="224">_xlfn.FORECAST.ETS($A119,G$5:G$53,$A$5:$A$53,1,1)</f>
        <v>0.28542181752884815</v>
      </c>
      <c r="T141" s="19">
        <f t="shared" ref="T141" si="225">_xlfn.FORECAST.ETS($A119,H$5:H$53,$A$5:$A$53,1,1)</f>
        <v>0.28166217159224333</v>
      </c>
    </row>
    <row r="142" spans="1:20" x14ac:dyDescent="0.2">
      <c r="B142" s="2"/>
      <c r="C142" s="2"/>
      <c r="D142" s="2"/>
      <c r="E142" s="2"/>
      <c r="F142" s="2"/>
      <c r="G142" s="2"/>
      <c r="H142" s="2"/>
      <c r="L142" s="2"/>
      <c r="N142" s="2"/>
      <c r="O142" s="2"/>
      <c r="P142" s="2"/>
      <c r="Q142" s="2"/>
      <c r="R142" s="2"/>
      <c r="S142" s="2"/>
      <c r="T142" s="2"/>
    </row>
    <row r="143" spans="1:20" ht="15" x14ac:dyDescent="0.25">
      <c r="A143" s="9"/>
      <c r="B143" s="36" t="s">
        <v>23</v>
      </c>
      <c r="C143" s="29"/>
      <c r="D143" s="29"/>
      <c r="E143" s="29"/>
      <c r="F143" s="29"/>
      <c r="G143" s="29"/>
      <c r="H143" s="29"/>
      <c r="L143" s="2"/>
      <c r="M143" s="41"/>
      <c r="N143" s="36" t="s">
        <v>23</v>
      </c>
      <c r="O143" s="29"/>
      <c r="P143" s="29"/>
      <c r="Q143" s="29"/>
      <c r="R143" s="29"/>
      <c r="S143" s="29"/>
      <c r="T143" s="29"/>
    </row>
    <row r="144" spans="1:20" ht="15" x14ac:dyDescent="0.25">
      <c r="A144" s="10">
        <f t="shared" ref="A144:A149" si="226">A123</f>
        <v>32</v>
      </c>
      <c r="B144" s="29">
        <f>ABS((B36-B123)/B36)</f>
        <v>0.1472614148682167</v>
      </c>
      <c r="C144" s="29">
        <f t="shared" ref="C144:H144" si="227">ABS((C36-C123)/C36)</f>
        <v>0.12302174824440343</v>
      </c>
      <c r="D144" s="29">
        <f t="shared" si="227"/>
        <v>0.11497948869486305</v>
      </c>
      <c r="E144" s="29">
        <f t="shared" si="227"/>
        <v>0.34181225250063113</v>
      </c>
      <c r="F144" s="29">
        <f t="shared" si="227"/>
        <v>0.30633623118866443</v>
      </c>
      <c r="G144" s="29">
        <f t="shared" si="227"/>
        <v>0.17561415913807402</v>
      </c>
      <c r="H144" s="29">
        <f t="shared" si="227"/>
        <v>8.610148990778817E-4</v>
      </c>
      <c r="L144" s="2"/>
      <c r="M144" s="42">
        <f t="shared" ref="M144:M149" si="228">M123</f>
        <v>32</v>
      </c>
      <c r="N144" s="29">
        <f>ABS((B36-N123)/B36)</f>
        <v>0.1472614148682167</v>
      </c>
      <c r="O144" s="29">
        <f t="shared" ref="O144:T144" si="229">ABS((C36-O123)/C36)</f>
        <v>0.12302174824440343</v>
      </c>
      <c r="P144" s="29">
        <f t="shared" si="229"/>
        <v>0.11497948869486305</v>
      </c>
      <c r="Q144" s="29">
        <f t="shared" si="229"/>
        <v>0.34181225250063113</v>
      </c>
      <c r="R144" s="29">
        <f t="shared" si="229"/>
        <v>0.30633623118866443</v>
      </c>
      <c r="S144" s="29">
        <f t="shared" si="229"/>
        <v>0.17561415913807402</v>
      </c>
      <c r="T144" s="29">
        <f t="shared" si="229"/>
        <v>8.610148990778817E-4</v>
      </c>
    </row>
    <row r="145" spans="1:20" ht="15" x14ac:dyDescent="0.25">
      <c r="A145" s="10">
        <f t="shared" si="226"/>
        <v>33</v>
      </c>
      <c r="B145" s="29">
        <f t="shared" ref="B145:H145" si="230">ABS((B37-B124)/B37)</f>
        <v>0.28591324009577118</v>
      </c>
      <c r="C145" s="29">
        <f t="shared" si="230"/>
        <v>6.9148178255868803E-2</v>
      </c>
      <c r="D145" s="29">
        <f t="shared" si="230"/>
        <v>5.9048027876163131E-2</v>
      </c>
      <c r="E145" s="29">
        <f t="shared" si="230"/>
        <v>4.0457969786226566E-2</v>
      </c>
      <c r="F145" s="29">
        <f t="shared" si="230"/>
        <v>5.0502911319204029E-2</v>
      </c>
      <c r="G145" s="29">
        <f t="shared" si="230"/>
        <v>6.7049352641198101E-2</v>
      </c>
      <c r="H145" s="29">
        <f t="shared" si="230"/>
        <v>4.1014965330508418E-3</v>
      </c>
      <c r="L145" s="2"/>
      <c r="M145" s="42">
        <f t="shared" si="228"/>
        <v>33</v>
      </c>
      <c r="N145" s="29">
        <f t="shared" ref="N145:N162" si="231">ABS((B37-N124)/B37)</f>
        <v>0.28591324009577118</v>
      </c>
      <c r="O145" s="29">
        <f t="shared" ref="O145:O162" si="232">ABS((C37-O124)/C37)</f>
        <v>6.9148178255868803E-2</v>
      </c>
      <c r="P145" s="29">
        <f t="shared" ref="P145:P162" si="233">ABS((D37-P124)/D37)</f>
        <v>5.9048027876163131E-2</v>
      </c>
      <c r="Q145" s="29">
        <f t="shared" ref="Q145:Q162" si="234">ABS((E37-Q124)/E37)</f>
        <v>4.0457969786226566E-2</v>
      </c>
      <c r="R145" s="29">
        <f t="shared" ref="R145:R162" si="235">ABS((F37-R124)/F37)</f>
        <v>5.0502911319204029E-2</v>
      </c>
      <c r="S145" s="29">
        <f t="shared" ref="S145:S162" si="236">ABS((G37-S124)/G37)</f>
        <v>6.7049352641198101E-2</v>
      </c>
      <c r="T145" s="29">
        <f t="shared" ref="T145:T162" si="237">ABS((H37-T124)/H37)</f>
        <v>4.1014965330508418E-3</v>
      </c>
    </row>
    <row r="146" spans="1:20" ht="15" x14ac:dyDescent="0.25">
      <c r="A146" s="10">
        <f t="shared" si="226"/>
        <v>34</v>
      </c>
      <c r="B146" s="29">
        <f>ABS((B38-B125)/B38)</f>
        <v>0.15876533881226226</v>
      </c>
      <c r="C146" s="29">
        <f t="shared" ref="C146:H146" si="238">ABS((C38-C125)/C38)</f>
        <v>6.9674939579863066E-2</v>
      </c>
      <c r="D146" s="29">
        <f t="shared" si="238"/>
        <v>0.13411840333052824</v>
      </c>
      <c r="E146" s="29">
        <f t="shared" si="238"/>
        <v>4.6840260313934555E-3</v>
      </c>
      <c r="F146" s="29">
        <f t="shared" si="238"/>
        <v>0.23575219315147083</v>
      </c>
      <c r="G146" s="29">
        <f t="shared" si="238"/>
        <v>0.13032221600551358</v>
      </c>
      <c r="H146" s="29">
        <f t="shared" si="238"/>
        <v>1.5781210746646485E-2</v>
      </c>
      <c r="L146" s="2"/>
      <c r="M146" s="42">
        <f t="shared" si="228"/>
        <v>34</v>
      </c>
      <c r="N146" s="29">
        <f>ABS((B38-N125)/B38)</f>
        <v>0.15876533881226226</v>
      </c>
      <c r="O146" s="29">
        <f t="shared" si="232"/>
        <v>6.9674939579863066E-2</v>
      </c>
      <c r="P146" s="29">
        <f t="shared" si="233"/>
        <v>0.13411840333052824</v>
      </c>
      <c r="Q146" s="29">
        <f t="shared" si="234"/>
        <v>4.6840260313934555E-3</v>
      </c>
      <c r="R146" s="29">
        <f t="shared" si="235"/>
        <v>0.23575219315147083</v>
      </c>
      <c r="S146" s="29">
        <f t="shared" si="236"/>
        <v>0.13032221600551358</v>
      </c>
      <c r="T146" s="29">
        <f t="shared" si="237"/>
        <v>1.5781210746646485E-2</v>
      </c>
    </row>
    <row r="147" spans="1:20" ht="15" x14ac:dyDescent="0.25">
      <c r="A147" s="10">
        <f t="shared" si="226"/>
        <v>35</v>
      </c>
      <c r="B147" s="29">
        <f t="shared" ref="B147:H147" si="239">ABS((B39-B126)/B39)</f>
        <v>0.12914298212871128</v>
      </c>
      <c r="C147" s="29">
        <f t="shared" si="239"/>
        <v>5.9822694239926213E-2</v>
      </c>
      <c r="D147" s="29">
        <f t="shared" si="239"/>
        <v>0.16587476858590636</v>
      </c>
      <c r="E147" s="29">
        <f t="shared" si="239"/>
        <v>1.3609952505652331E-3</v>
      </c>
      <c r="F147" s="29">
        <f t="shared" si="239"/>
        <v>0.23121163802751976</v>
      </c>
      <c r="G147" s="29">
        <f t="shared" si="239"/>
        <v>0.12108704379543472</v>
      </c>
      <c r="H147" s="29">
        <f t="shared" si="239"/>
        <v>2.2239449990351004E-2</v>
      </c>
      <c r="L147" s="2"/>
      <c r="M147" s="42">
        <f t="shared" si="228"/>
        <v>35</v>
      </c>
      <c r="N147" s="29">
        <f t="shared" si="231"/>
        <v>0.12914298212871128</v>
      </c>
      <c r="O147" s="29">
        <f t="shared" si="232"/>
        <v>5.9822694239926213E-2</v>
      </c>
      <c r="P147" s="29">
        <f t="shared" si="233"/>
        <v>0.16587476858590636</v>
      </c>
      <c r="Q147" s="29">
        <f t="shared" si="234"/>
        <v>1.3609952505652331E-3</v>
      </c>
      <c r="R147" s="29">
        <f t="shared" si="235"/>
        <v>0.23121163802751976</v>
      </c>
      <c r="S147" s="29">
        <f t="shared" si="236"/>
        <v>0.12108704379543472</v>
      </c>
      <c r="T147" s="29">
        <f t="shared" si="237"/>
        <v>2.2239449990351004E-2</v>
      </c>
    </row>
    <row r="148" spans="1:20" ht="15" x14ac:dyDescent="0.25">
      <c r="A148" s="10">
        <f t="shared" si="226"/>
        <v>36</v>
      </c>
      <c r="B148" s="29">
        <f t="shared" ref="B148:H148" si="240">ABS((B40-B127)/B40)</f>
        <v>0.21923247595349621</v>
      </c>
      <c r="C148" s="29">
        <f t="shared" si="240"/>
        <v>3.1134595296765624E-2</v>
      </c>
      <c r="D148" s="29">
        <f t="shared" si="240"/>
        <v>6.2968799176012238E-2</v>
      </c>
      <c r="E148" s="29">
        <f t="shared" si="240"/>
        <v>1.5382009279664556E-2</v>
      </c>
      <c r="F148" s="29">
        <f t="shared" si="240"/>
        <v>9.1615297018757091E-2</v>
      </c>
      <c r="G148" s="29">
        <f t="shared" si="240"/>
        <v>0.16601719331634843</v>
      </c>
      <c r="H148" s="29">
        <f t="shared" si="240"/>
        <v>0.25645677719966131</v>
      </c>
      <c r="L148" s="2"/>
      <c r="M148" s="42">
        <f t="shared" si="228"/>
        <v>36</v>
      </c>
      <c r="N148" s="29">
        <f t="shared" si="231"/>
        <v>0.21923247595349621</v>
      </c>
      <c r="O148" s="29">
        <f t="shared" si="232"/>
        <v>3.1134595296765624E-2</v>
      </c>
      <c r="P148" s="29">
        <f t="shared" si="233"/>
        <v>6.2968799176012238E-2</v>
      </c>
      <c r="Q148" s="29">
        <f t="shared" si="234"/>
        <v>1.5382009279664556E-2</v>
      </c>
      <c r="R148" s="29">
        <f t="shared" si="235"/>
        <v>9.1615297018757091E-2</v>
      </c>
      <c r="S148" s="29">
        <f t="shared" si="236"/>
        <v>0.16601719331634843</v>
      </c>
      <c r="T148" s="29">
        <f t="shared" si="237"/>
        <v>0.25645677719966131</v>
      </c>
    </row>
    <row r="149" spans="1:20" ht="15" x14ac:dyDescent="0.25">
      <c r="A149" s="10">
        <f t="shared" si="226"/>
        <v>37</v>
      </c>
      <c r="B149" s="29">
        <f t="shared" ref="B149:H149" si="241">ABS((B41-B128)/B41)</f>
        <v>0.30637181596878194</v>
      </c>
      <c r="C149" s="29">
        <f t="shared" si="241"/>
        <v>0.1284803763821564</v>
      </c>
      <c r="D149" s="29">
        <f t="shared" si="241"/>
        <v>0.22409855723870153</v>
      </c>
      <c r="E149" s="29">
        <f t="shared" si="241"/>
        <v>0.11542222632448608</v>
      </c>
      <c r="F149" s="29">
        <f t="shared" si="241"/>
        <v>3.3787593300511898E-2</v>
      </c>
      <c r="G149" s="29">
        <f t="shared" si="241"/>
        <v>6.8890444779963617E-2</v>
      </c>
      <c r="H149" s="29">
        <f t="shared" si="241"/>
        <v>0.11934213910241601</v>
      </c>
      <c r="L149" s="2"/>
      <c r="M149" s="42">
        <f t="shared" si="228"/>
        <v>37</v>
      </c>
      <c r="N149" s="29">
        <f t="shared" si="231"/>
        <v>0.30637181596878194</v>
      </c>
      <c r="O149" s="29">
        <f t="shared" si="232"/>
        <v>0.1284803763821564</v>
      </c>
      <c r="P149" s="29">
        <f t="shared" si="233"/>
        <v>0.22409855723870153</v>
      </c>
      <c r="Q149" s="29">
        <f t="shared" si="234"/>
        <v>0.11542222632448608</v>
      </c>
      <c r="R149" s="29">
        <f t="shared" si="235"/>
        <v>3.3787593300511898E-2</v>
      </c>
      <c r="S149" s="29">
        <f t="shared" si="236"/>
        <v>6.8890444779963617E-2</v>
      </c>
      <c r="T149" s="29">
        <f t="shared" si="237"/>
        <v>0.11934213910241601</v>
      </c>
    </row>
    <row r="150" spans="1:20" ht="15" x14ac:dyDescent="0.25">
      <c r="A150" s="10">
        <f t="shared" ref="A150:A160" si="242">A129</f>
        <v>38</v>
      </c>
      <c r="B150" s="29">
        <f t="shared" ref="B150:H150" si="243">ABS((B42-B129)/B42)</f>
        <v>8.5787388922109353E-2</v>
      </c>
      <c r="C150" s="29">
        <f t="shared" si="243"/>
        <v>0.14756521096344996</v>
      </c>
      <c r="D150" s="29">
        <f t="shared" si="243"/>
        <v>1.384946229210293E-2</v>
      </c>
      <c r="E150" s="29">
        <f t="shared" si="243"/>
        <v>0.23492054766468293</v>
      </c>
      <c r="F150" s="29">
        <f t="shared" si="243"/>
        <v>0.14766978977705353</v>
      </c>
      <c r="G150" s="29">
        <f t="shared" si="243"/>
        <v>7.0475219612844316E-3</v>
      </c>
      <c r="H150" s="29">
        <f t="shared" si="243"/>
        <v>0.24721912726331</v>
      </c>
      <c r="L150" s="2"/>
      <c r="M150" s="42">
        <f t="shared" ref="M150:M160" si="244">M129</f>
        <v>38</v>
      </c>
      <c r="N150" s="29">
        <f t="shared" si="231"/>
        <v>8.5787388922109353E-2</v>
      </c>
      <c r="O150" s="29">
        <f t="shared" si="232"/>
        <v>0.14756521096344996</v>
      </c>
      <c r="P150" s="29">
        <f t="shared" si="233"/>
        <v>1.384946229210293E-2</v>
      </c>
      <c r="Q150" s="29">
        <f t="shared" si="234"/>
        <v>0.23492054766468293</v>
      </c>
      <c r="R150" s="29">
        <f t="shared" si="235"/>
        <v>0.14766978977705353</v>
      </c>
      <c r="S150" s="29">
        <f t="shared" si="236"/>
        <v>7.0475219612844316E-3</v>
      </c>
      <c r="T150" s="29">
        <f t="shared" si="237"/>
        <v>0.24721912726331</v>
      </c>
    </row>
    <row r="151" spans="1:20" ht="15" x14ac:dyDescent="0.25">
      <c r="A151" s="10">
        <f t="shared" si="242"/>
        <v>39</v>
      </c>
      <c r="B151" s="29">
        <f t="shared" ref="B151:H151" si="245">ABS((B43-B130)/B43)</f>
        <v>3.6364133996270871E-2</v>
      </c>
      <c r="C151" s="29">
        <f t="shared" si="245"/>
        <v>5.4700720855470841E-2</v>
      </c>
      <c r="D151" s="29">
        <f t="shared" si="245"/>
        <v>1.5100880129165349E-2</v>
      </c>
      <c r="E151" s="29">
        <f t="shared" si="245"/>
        <v>3.9864960252041177E-2</v>
      </c>
      <c r="F151" s="29">
        <f t="shared" si="245"/>
        <v>3.3506804105846583E-2</v>
      </c>
      <c r="G151" s="29">
        <f t="shared" si="245"/>
        <v>2.0943809375036777E-2</v>
      </c>
      <c r="H151" s="29">
        <f t="shared" si="245"/>
        <v>0.3061590664245476</v>
      </c>
      <c r="L151" s="2"/>
      <c r="M151" s="42">
        <f t="shared" si="244"/>
        <v>39</v>
      </c>
      <c r="N151" s="29">
        <f t="shared" si="231"/>
        <v>3.6364133996270871E-2</v>
      </c>
      <c r="O151" s="29">
        <f t="shared" si="232"/>
        <v>5.4700720855470841E-2</v>
      </c>
      <c r="P151" s="29">
        <f t="shared" si="233"/>
        <v>1.5100880129165349E-2</v>
      </c>
      <c r="Q151" s="29">
        <f t="shared" si="234"/>
        <v>3.9864960252041177E-2</v>
      </c>
      <c r="R151" s="29">
        <f t="shared" si="235"/>
        <v>3.3506804105846583E-2</v>
      </c>
      <c r="S151" s="29">
        <f t="shared" si="236"/>
        <v>2.0943809375036777E-2</v>
      </c>
      <c r="T151" s="29">
        <f t="shared" si="237"/>
        <v>0.3061590664245476</v>
      </c>
    </row>
    <row r="152" spans="1:20" ht="15" x14ac:dyDescent="0.25">
      <c r="A152" s="10">
        <f t="shared" si="242"/>
        <v>40</v>
      </c>
      <c r="B152" s="29">
        <f t="shared" ref="B152:H152" si="246">ABS((B44-B131)/B44)</f>
        <v>0.13117800207802027</v>
      </c>
      <c r="C152" s="29">
        <f t="shared" si="246"/>
        <v>9.0634404509787242E-2</v>
      </c>
      <c r="D152" s="29">
        <f t="shared" si="246"/>
        <v>5.6145815104508383E-3</v>
      </c>
      <c r="E152" s="29">
        <f t="shared" si="246"/>
        <v>7.3647794129768698E-2</v>
      </c>
      <c r="F152" s="29">
        <f t="shared" si="246"/>
        <v>0.25943213349627192</v>
      </c>
      <c r="G152" s="29">
        <f t="shared" si="246"/>
        <v>0.14828008325032299</v>
      </c>
      <c r="H152" s="29">
        <f t="shared" si="246"/>
        <v>8.1451493187036678E-2</v>
      </c>
      <c r="L152" s="2"/>
      <c r="M152" s="42">
        <f t="shared" si="244"/>
        <v>40</v>
      </c>
      <c r="N152" s="29">
        <f t="shared" si="231"/>
        <v>0.13117800207802027</v>
      </c>
      <c r="O152" s="29">
        <f t="shared" si="232"/>
        <v>9.0634404509787242E-2</v>
      </c>
      <c r="P152" s="29">
        <f t="shared" si="233"/>
        <v>5.6145815104508383E-3</v>
      </c>
      <c r="Q152" s="29">
        <f t="shared" si="234"/>
        <v>7.3647794129768698E-2</v>
      </c>
      <c r="R152" s="29">
        <f t="shared" si="235"/>
        <v>0.25943213349627192</v>
      </c>
      <c r="S152" s="29">
        <f t="shared" si="236"/>
        <v>0.14828008325032299</v>
      </c>
      <c r="T152" s="29">
        <f t="shared" si="237"/>
        <v>8.1451493187036678E-2</v>
      </c>
    </row>
    <row r="153" spans="1:20" ht="15" x14ac:dyDescent="0.25">
      <c r="A153" s="10">
        <f t="shared" si="242"/>
        <v>41</v>
      </c>
      <c r="B153" s="29">
        <f t="shared" ref="B153:H153" si="247">ABS((B45-B132)/B45)</f>
        <v>2.3633792588856135E-2</v>
      </c>
      <c r="C153" s="29">
        <f t="shared" si="247"/>
        <v>1.30583766646664E-2</v>
      </c>
      <c r="D153" s="29">
        <f t="shared" si="247"/>
        <v>9.8020137341190958E-2</v>
      </c>
      <c r="E153" s="29">
        <f t="shared" si="247"/>
        <v>0.22862647743073758</v>
      </c>
      <c r="F153" s="29">
        <f t="shared" si="247"/>
        <v>7.8515373121321938E-2</v>
      </c>
      <c r="G153" s="29">
        <f t="shared" si="247"/>
        <v>2.2186514873901265E-2</v>
      </c>
      <c r="H153" s="29">
        <f t="shared" si="247"/>
        <v>5.2256618343005561E-3</v>
      </c>
      <c r="L153" s="2"/>
      <c r="M153" s="42">
        <f t="shared" si="244"/>
        <v>41</v>
      </c>
      <c r="N153" s="29">
        <f t="shared" si="231"/>
        <v>2.3633792588856135E-2</v>
      </c>
      <c r="O153" s="29">
        <f t="shared" si="232"/>
        <v>1.30583766646664E-2</v>
      </c>
      <c r="P153" s="29">
        <f t="shared" si="233"/>
        <v>9.8020137341190958E-2</v>
      </c>
      <c r="Q153" s="29">
        <f t="shared" si="234"/>
        <v>0.22862647743073758</v>
      </c>
      <c r="R153" s="29">
        <f t="shared" si="235"/>
        <v>7.8515373121321938E-2</v>
      </c>
      <c r="S153" s="29">
        <f t="shared" si="236"/>
        <v>2.2186514873901265E-2</v>
      </c>
      <c r="T153" s="29">
        <f t="shared" si="237"/>
        <v>5.2256618343005561E-3</v>
      </c>
    </row>
    <row r="154" spans="1:20" ht="15" x14ac:dyDescent="0.25">
      <c r="A154" s="10">
        <f t="shared" si="242"/>
        <v>42</v>
      </c>
      <c r="B154" s="29">
        <f t="shared" ref="B154:H154" si="248">ABS((B46-B133)/B46)</f>
        <v>7.054082991526528E-2</v>
      </c>
      <c r="C154" s="29">
        <f t="shared" si="248"/>
        <v>0.13001158702718746</v>
      </c>
      <c r="D154" s="29">
        <f t="shared" si="248"/>
        <v>5.1076739296371E-2</v>
      </c>
      <c r="E154" s="29">
        <f t="shared" si="248"/>
        <v>0.11011491720416877</v>
      </c>
      <c r="F154" s="29">
        <f t="shared" si="248"/>
        <v>6.1542816025608717E-2</v>
      </c>
      <c r="G154" s="29">
        <f t="shared" si="248"/>
        <v>0.33387459290948107</v>
      </c>
      <c r="H154" s="29">
        <f t="shared" si="248"/>
        <v>4.8636696437045608E-2</v>
      </c>
      <c r="L154" s="2"/>
      <c r="M154" s="42">
        <f t="shared" si="244"/>
        <v>42</v>
      </c>
      <c r="N154" s="29">
        <f t="shared" si="231"/>
        <v>7.054082991526528E-2</v>
      </c>
      <c r="O154" s="29">
        <f t="shared" si="232"/>
        <v>0.13001158702718746</v>
      </c>
      <c r="P154" s="29">
        <f t="shared" si="233"/>
        <v>5.1076739296371E-2</v>
      </c>
      <c r="Q154" s="29">
        <f t="shared" si="234"/>
        <v>0.11011491720416877</v>
      </c>
      <c r="R154" s="29">
        <f t="shared" si="235"/>
        <v>6.1542816025608717E-2</v>
      </c>
      <c r="S154" s="29">
        <f t="shared" si="236"/>
        <v>0.33387459290948107</v>
      </c>
      <c r="T154" s="29">
        <f t="shared" si="237"/>
        <v>4.8636696437045608E-2</v>
      </c>
    </row>
    <row r="155" spans="1:20" ht="15" x14ac:dyDescent="0.25">
      <c r="A155" s="10">
        <f t="shared" si="242"/>
        <v>43</v>
      </c>
      <c r="B155" s="29">
        <f t="shared" ref="B155:H155" si="249">ABS((B47-B134)/B47)</f>
        <v>0.17834275463566715</v>
      </c>
      <c r="C155" s="29">
        <f t="shared" si="249"/>
        <v>0.10898492338718674</v>
      </c>
      <c r="D155" s="29">
        <f t="shared" si="249"/>
        <v>0.11299789298271951</v>
      </c>
      <c r="E155" s="29">
        <f t="shared" si="249"/>
        <v>7.8436131470287135E-2</v>
      </c>
      <c r="F155" s="29">
        <f t="shared" si="249"/>
        <v>2.3583037750066125E-2</v>
      </c>
      <c r="G155" s="29">
        <f t="shared" si="249"/>
        <v>4.47420804080279E-2</v>
      </c>
      <c r="H155" s="29">
        <f t="shared" si="249"/>
        <v>8.1917877389958968E-2</v>
      </c>
      <c r="L155" s="2"/>
      <c r="M155" s="42">
        <f t="shared" si="244"/>
        <v>43</v>
      </c>
      <c r="N155" s="29">
        <f t="shared" si="231"/>
        <v>0.17834275463566715</v>
      </c>
      <c r="O155" s="29">
        <f t="shared" si="232"/>
        <v>0.10898492338718674</v>
      </c>
      <c r="P155" s="29">
        <f t="shared" si="233"/>
        <v>0.11299789298271951</v>
      </c>
      <c r="Q155" s="29">
        <f t="shared" si="234"/>
        <v>7.8436131470287135E-2</v>
      </c>
      <c r="R155" s="29">
        <f t="shared" si="235"/>
        <v>2.3583037750066125E-2</v>
      </c>
      <c r="S155" s="29">
        <f t="shared" si="236"/>
        <v>4.47420804080279E-2</v>
      </c>
      <c r="T155" s="29">
        <f t="shared" si="237"/>
        <v>8.1917877389958968E-2</v>
      </c>
    </row>
    <row r="156" spans="1:20" ht="15" x14ac:dyDescent="0.25">
      <c r="A156" s="10">
        <f t="shared" si="242"/>
        <v>44</v>
      </c>
      <c r="B156" s="29">
        <f t="shared" ref="B156:H156" si="250">ABS((B48-B135)/B48)</f>
        <v>0.10117931240194304</v>
      </c>
      <c r="C156" s="29">
        <f t="shared" si="250"/>
        <v>0.13000014855378308</v>
      </c>
      <c r="D156" s="29">
        <f t="shared" si="250"/>
        <v>0.26141724131858207</v>
      </c>
      <c r="E156" s="29">
        <f t="shared" si="250"/>
        <v>8.3939793539475144E-2</v>
      </c>
      <c r="F156" s="29">
        <f t="shared" si="250"/>
        <v>0.20119651355273238</v>
      </c>
      <c r="G156" s="29">
        <f t="shared" si="250"/>
        <v>7.7539311491495759E-3</v>
      </c>
      <c r="H156" s="29">
        <f t="shared" si="250"/>
        <v>8.3347078315897841E-2</v>
      </c>
      <c r="L156" s="2"/>
      <c r="M156" s="42">
        <f t="shared" si="244"/>
        <v>44</v>
      </c>
      <c r="N156" s="29">
        <f t="shared" si="231"/>
        <v>0.10117931240194304</v>
      </c>
      <c r="O156" s="29">
        <f t="shared" si="232"/>
        <v>0.13000014855378308</v>
      </c>
      <c r="P156" s="29">
        <f t="shared" si="233"/>
        <v>0.26141724131858207</v>
      </c>
      <c r="Q156" s="29">
        <f t="shared" si="234"/>
        <v>8.3939793539475144E-2</v>
      </c>
      <c r="R156" s="29">
        <f t="shared" si="235"/>
        <v>0.20119651355273238</v>
      </c>
      <c r="S156" s="29">
        <f t="shared" si="236"/>
        <v>7.7539311491495759E-3</v>
      </c>
      <c r="T156" s="29">
        <f t="shared" si="237"/>
        <v>8.3347078315897841E-2</v>
      </c>
    </row>
    <row r="157" spans="1:20" ht="15" x14ac:dyDescent="0.25">
      <c r="A157" s="10">
        <f t="shared" si="242"/>
        <v>45</v>
      </c>
      <c r="B157" s="29">
        <f t="shared" ref="B157:H157" si="251">ABS((B49-B136)/B49)</f>
        <v>0.10914221302881198</v>
      </c>
      <c r="C157" s="29">
        <f t="shared" si="251"/>
        <v>3.5761417360786189E-2</v>
      </c>
      <c r="D157" s="29">
        <f t="shared" si="251"/>
        <v>0.14971798953854348</v>
      </c>
      <c r="E157" s="29">
        <f t="shared" si="251"/>
        <v>0.1693563097339077</v>
      </c>
      <c r="F157" s="29">
        <f t="shared" si="251"/>
        <v>0.33317832723613089</v>
      </c>
      <c r="G157" s="29">
        <f t="shared" si="251"/>
        <v>5.0567732418926023E-2</v>
      </c>
      <c r="H157" s="29">
        <f t="shared" si="251"/>
        <v>5.8262704652972779E-3</v>
      </c>
      <c r="L157" s="2"/>
      <c r="M157" s="42">
        <f t="shared" si="244"/>
        <v>45</v>
      </c>
      <c r="N157" s="29">
        <f t="shared" si="231"/>
        <v>0.10914221302881198</v>
      </c>
      <c r="O157" s="29">
        <f t="shared" si="232"/>
        <v>3.5761417360786189E-2</v>
      </c>
      <c r="P157" s="29">
        <f t="shared" si="233"/>
        <v>0.14971798953854348</v>
      </c>
      <c r="Q157" s="29">
        <f t="shared" si="234"/>
        <v>0.1693563097339077</v>
      </c>
      <c r="R157" s="29">
        <f t="shared" si="235"/>
        <v>0.33317832723613089</v>
      </c>
      <c r="S157" s="29">
        <f t="shared" si="236"/>
        <v>5.0567732418926023E-2</v>
      </c>
      <c r="T157" s="29">
        <f t="shared" si="237"/>
        <v>5.8262704652972779E-3</v>
      </c>
    </row>
    <row r="158" spans="1:20" ht="15" x14ac:dyDescent="0.25">
      <c r="A158" s="10">
        <f t="shared" si="242"/>
        <v>46</v>
      </c>
      <c r="B158" s="29">
        <f t="shared" ref="B158:H158" si="252">ABS((B50-B137)/B50)</f>
        <v>3.8823110245743191E-2</v>
      </c>
      <c r="C158" s="29">
        <f t="shared" si="252"/>
        <v>0.20006843201214766</v>
      </c>
      <c r="D158" s="29">
        <f t="shared" si="252"/>
        <v>4.7136954822906585E-2</v>
      </c>
      <c r="E158" s="29">
        <f t="shared" si="252"/>
        <v>0.13160315003232428</v>
      </c>
      <c r="F158" s="29">
        <f t="shared" si="252"/>
        <v>0.1198124885896398</v>
      </c>
      <c r="G158" s="29">
        <f t="shared" si="252"/>
        <v>4.0914368557695181E-2</v>
      </c>
      <c r="H158" s="29">
        <f t="shared" si="252"/>
        <v>0.10312614503626531</v>
      </c>
      <c r="L158" s="2"/>
      <c r="M158" s="42">
        <f t="shared" si="244"/>
        <v>46</v>
      </c>
      <c r="N158" s="29">
        <f t="shared" si="231"/>
        <v>3.8823110245743191E-2</v>
      </c>
      <c r="O158" s="29">
        <f t="shared" si="232"/>
        <v>0.20006843201214766</v>
      </c>
      <c r="P158" s="29">
        <f t="shared" si="233"/>
        <v>4.7136954822906585E-2</v>
      </c>
      <c r="Q158" s="29">
        <f t="shared" si="234"/>
        <v>0.13160315003232428</v>
      </c>
      <c r="R158" s="29">
        <f t="shared" si="235"/>
        <v>0.1198124885896398</v>
      </c>
      <c r="S158" s="29">
        <f t="shared" si="236"/>
        <v>4.0914368557695181E-2</v>
      </c>
      <c r="T158" s="29">
        <f t="shared" si="237"/>
        <v>0.10312614503626531</v>
      </c>
    </row>
    <row r="159" spans="1:20" ht="15" x14ac:dyDescent="0.25">
      <c r="A159" s="10">
        <f t="shared" si="242"/>
        <v>47</v>
      </c>
      <c r="B159" s="29">
        <f t="shared" ref="B159:H159" si="253">ABS((B51-B138)/B51)</f>
        <v>2.9084306382529845E-2</v>
      </c>
      <c r="C159" s="29">
        <f t="shared" si="253"/>
        <v>8.6889057047765013E-3</v>
      </c>
      <c r="D159" s="29">
        <f t="shared" si="253"/>
        <v>3.3954933715385949E-3</v>
      </c>
      <c r="E159" s="29">
        <f t="shared" si="253"/>
        <v>4.1574667941977499E-2</v>
      </c>
      <c r="F159" s="29">
        <f t="shared" si="253"/>
        <v>0.13200707293632719</v>
      </c>
      <c r="G159" s="29">
        <f t="shared" si="253"/>
        <v>7.5598420601773825E-2</v>
      </c>
      <c r="H159" s="29">
        <f t="shared" si="253"/>
        <v>3.5774688063730631E-2</v>
      </c>
      <c r="L159" s="2"/>
      <c r="M159" s="42">
        <f t="shared" si="244"/>
        <v>47</v>
      </c>
      <c r="N159" s="29">
        <f t="shared" si="231"/>
        <v>2.9084306382529845E-2</v>
      </c>
      <c r="O159" s="29">
        <f t="shared" si="232"/>
        <v>8.6889057047765013E-3</v>
      </c>
      <c r="P159" s="29">
        <f t="shared" si="233"/>
        <v>3.3954933715385949E-3</v>
      </c>
      <c r="Q159" s="29">
        <f t="shared" si="234"/>
        <v>4.1574667941977499E-2</v>
      </c>
      <c r="R159" s="29">
        <f t="shared" si="235"/>
        <v>0.13200707293632719</v>
      </c>
      <c r="S159" s="29">
        <f t="shared" si="236"/>
        <v>7.5598420601773825E-2</v>
      </c>
      <c r="T159" s="29">
        <f t="shared" si="237"/>
        <v>3.5774688063730631E-2</v>
      </c>
    </row>
    <row r="160" spans="1:20" ht="15" x14ac:dyDescent="0.25">
      <c r="A160" s="10">
        <f t="shared" si="242"/>
        <v>48</v>
      </c>
      <c r="B160" s="29">
        <f t="shared" ref="B160:H160" si="254">ABS((B52-B139)/B52)</f>
        <v>2.1911751363798072E-2</v>
      </c>
      <c r="C160" s="29">
        <f t="shared" si="254"/>
        <v>0.15086365023986448</v>
      </c>
      <c r="D160" s="29">
        <f t="shared" si="254"/>
        <v>0.30497182444995646</v>
      </c>
      <c r="E160" s="29">
        <f t="shared" si="254"/>
        <v>0.15276170812683793</v>
      </c>
      <c r="F160" s="29">
        <f t="shared" si="254"/>
        <v>0.28141079212897196</v>
      </c>
      <c r="G160" s="29">
        <f t="shared" si="254"/>
        <v>7.2517545475793435E-2</v>
      </c>
      <c r="H160" s="29">
        <f t="shared" si="254"/>
        <v>5.4623984681510467E-2</v>
      </c>
      <c r="L160" s="2"/>
      <c r="M160" s="42">
        <f t="shared" si="244"/>
        <v>48</v>
      </c>
      <c r="N160" s="29">
        <f t="shared" si="231"/>
        <v>2.1911751363798072E-2</v>
      </c>
      <c r="O160" s="29">
        <f>ABS((C52-O139)/C52)</f>
        <v>0.15086365023986448</v>
      </c>
      <c r="P160" s="29">
        <f t="shared" si="233"/>
        <v>0.30497182444995646</v>
      </c>
      <c r="Q160" s="29">
        <f t="shared" si="234"/>
        <v>0.15276170812683793</v>
      </c>
      <c r="R160" s="29">
        <f t="shared" si="235"/>
        <v>0.28141079212897196</v>
      </c>
      <c r="S160" s="29">
        <f t="shared" si="236"/>
        <v>7.2517545475793435E-2</v>
      </c>
      <c r="T160" s="29">
        <f t="shared" si="237"/>
        <v>5.4623984681510467E-2</v>
      </c>
    </row>
    <row r="161" spans="1:23" ht="15" x14ac:dyDescent="0.25">
      <c r="A161" s="10">
        <f>A140</f>
        <v>49</v>
      </c>
      <c r="B161" s="29">
        <f t="shared" ref="B161:H161" si="255">ABS((B53-B140)/B53)</f>
        <v>6.1377277543215092E-2</v>
      </c>
      <c r="C161" s="29">
        <f t="shared" si="255"/>
        <v>3.067882049689739E-2</v>
      </c>
      <c r="D161" s="29">
        <f t="shared" si="255"/>
        <v>0.14006236858850879</v>
      </c>
      <c r="E161" s="29">
        <f t="shared" si="255"/>
        <v>0.13351212923696865</v>
      </c>
      <c r="F161" s="29">
        <f t="shared" si="255"/>
        <v>2.0662509198165514E-2</v>
      </c>
      <c r="G161" s="29">
        <f t="shared" si="255"/>
        <v>0.21126059498403194</v>
      </c>
      <c r="H161" s="29">
        <f t="shared" si="255"/>
        <v>4.321417382203073E-2</v>
      </c>
      <c r="L161" s="2"/>
      <c r="M161" s="42">
        <f>M140</f>
        <v>49</v>
      </c>
      <c r="N161" s="29">
        <f>ABS((B53-N140)/B53)</f>
        <v>6.1377277543215092E-2</v>
      </c>
      <c r="O161" s="29">
        <f t="shared" si="232"/>
        <v>3.067882049689739E-2</v>
      </c>
      <c r="P161" s="29">
        <f t="shared" si="233"/>
        <v>0.14006236858850879</v>
      </c>
      <c r="Q161" s="29">
        <f t="shared" si="234"/>
        <v>0.13351212923696865</v>
      </c>
      <c r="R161" s="29">
        <f t="shared" si="235"/>
        <v>2.0662509198165514E-2</v>
      </c>
      <c r="S161" s="29">
        <f t="shared" si="236"/>
        <v>0.21126059498403194</v>
      </c>
      <c r="T161" s="29">
        <f t="shared" si="237"/>
        <v>4.321417382203073E-2</v>
      </c>
    </row>
    <row r="162" spans="1:23" ht="15" x14ac:dyDescent="0.25">
      <c r="A162" s="10">
        <f>A141</f>
        <v>50</v>
      </c>
      <c r="B162" s="29">
        <f t="shared" ref="B162:H162" si="256">ABS((B54-B141)/B54)</f>
        <v>6.3554248415236089E-2</v>
      </c>
      <c r="C162" s="29">
        <f t="shared" si="256"/>
        <v>0.2328697774464408</v>
      </c>
      <c r="D162" s="29">
        <f t="shared" si="256"/>
        <v>0.28208359657625437</v>
      </c>
      <c r="E162" s="29">
        <f t="shared" si="256"/>
        <v>0.13026435204821937</v>
      </c>
      <c r="F162" s="29">
        <f t="shared" si="256"/>
        <v>2.9248334500858134E-2</v>
      </c>
      <c r="G162" s="29">
        <f t="shared" si="256"/>
        <v>4.4007076209253426E-2</v>
      </c>
      <c r="H162" s="29">
        <f t="shared" si="256"/>
        <v>0.13933862538744093</v>
      </c>
      <c r="L162" s="2"/>
      <c r="M162" s="42">
        <f>M141</f>
        <v>50</v>
      </c>
      <c r="N162" s="29">
        <f t="shared" si="231"/>
        <v>6.3554248415236089E-2</v>
      </c>
      <c r="O162" s="29">
        <f t="shared" si="232"/>
        <v>0.2328697774464408</v>
      </c>
      <c r="P162" s="29">
        <f t="shared" si="233"/>
        <v>0.28208359657625437</v>
      </c>
      <c r="Q162" s="29">
        <f t="shared" si="234"/>
        <v>0.13026435204821937</v>
      </c>
      <c r="R162" s="29">
        <f t="shared" si="235"/>
        <v>2.9248334500858134E-2</v>
      </c>
      <c r="S162" s="29">
        <f t="shared" si="236"/>
        <v>4.4007076209253426E-2</v>
      </c>
      <c r="T162" s="29">
        <f t="shared" si="237"/>
        <v>0.13933862538744093</v>
      </c>
    </row>
    <row r="163" spans="1:23" s="4" customFormat="1" ht="15" x14ac:dyDescent="0.25">
      <c r="A163" s="47" t="s">
        <v>12</v>
      </c>
      <c r="B163" s="47">
        <f>(1/COUNT(B144:B162)*SUM(B144:B162))</f>
        <v>0.11566349417603713</v>
      </c>
      <c r="C163" s="47">
        <f t="shared" ref="C163:G163" si="257">(1/COUNT(C144:C162)*SUM(C144:C162))</f>
        <v>9.5535205643233048E-2</v>
      </c>
      <c r="D163" s="47">
        <f t="shared" si="257"/>
        <v>0.11823858984844553</v>
      </c>
      <c r="E163" s="47">
        <f t="shared" si="257"/>
        <v>0.11198644305180863</v>
      </c>
      <c r="F163" s="47">
        <f t="shared" si="257"/>
        <v>0.14057746612763802</v>
      </c>
      <c r="G163" s="47">
        <f t="shared" si="257"/>
        <v>9.5193404307958432E-2</v>
      </c>
      <c r="H163" s="47">
        <f>(1/COUNT(H144:H162)*SUM(H144:H162))</f>
        <v>8.7086472462082939E-2</v>
      </c>
      <c r="I163"/>
      <c r="J163"/>
      <c r="K163"/>
      <c r="M163" s="47" t="s">
        <v>12</v>
      </c>
      <c r="N163" s="47">
        <f>(1/COUNT(N144:N162)*SUM(N144:N162))</f>
        <v>0.11566349417603713</v>
      </c>
      <c r="O163" s="47">
        <f t="shared" ref="O163:T163" si="258">(1/COUNT(O144:O162)*SUM(O144:O162))</f>
        <v>9.5535205643233048E-2</v>
      </c>
      <c r="P163" s="47">
        <f t="shared" si="258"/>
        <v>0.11823858984844553</v>
      </c>
      <c r="Q163" s="47">
        <f t="shared" si="258"/>
        <v>0.11198644305180863</v>
      </c>
      <c r="R163" s="47">
        <f t="shared" si="258"/>
        <v>0.14057746612763802</v>
      </c>
      <c r="S163" s="47">
        <f t="shared" si="258"/>
        <v>9.5193404307958432E-2</v>
      </c>
      <c r="T163" s="47">
        <f t="shared" si="258"/>
        <v>8.7086472462082939E-2</v>
      </c>
      <c r="U163"/>
      <c r="V163"/>
      <c r="W163"/>
    </row>
    <row r="164" spans="1:23" ht="15" x14ac:dyDescent="0.25">
      <c r="A164" s="1"/>
      <c r="B164" s="30"/>
      <c r="C164" s="30"/>
      <c r="D164" s="30"/>
      <c r="E164" s="30"/>
      <c r="F164" s="30"/>
      <c r="G164" s="30"/>
      <c r="H164" s="30"/>
      <c r="L164" s="2"/>
      <c r="M164" s="45"/>
      <c r="N164" s="30"/>
      <c r="O164" s="30"/>
      <c r="P164" s="30"/>
      <c r="Q164" s="30"/>
      <c r="R164" s="30"/>
      <c r="S164" s="30"/>
      <c r="T164" s="30"/>
    </row>
    <row r="165" spans="1:23" ht="15" x14ac:dyDescent="0.25">
      <c r="A165" s="12"/>
      <c r="B165" s="31" t="s">
        <v>56</v>
      </c>
      <c r="C165" s="32"/>
      <c r="D165" s="32"/>
      <c r="E165" s="32"/>
      <c r="F165" s="32"/>
      <c r="G165" s="32"/>
      <c r="H165" s="32"/>
      <c r="L165" s="2"/>
      <c r="M165" s="43"/>
      <c r="N165" s="31" t="str">
        <f>B165</f>
        <v>Errors RSME upd</v>
      </c>
      <c r="O165" s="32"/>
      <c r="P165" s="32"/>
      <c r="Q165" s="32"/>
      <c r="R165" s="32"/>
      <c r="S165" s="32"/>
      <c r="T165" s="32"/>
    </row>
    <row r="166" spans="1:23" ht="15" x14ac:dyDescent="0.25">
      <c r="A166" s="13">
        <f t="shared" ref="A166:A171" si="259">A101</f>
        <v>32</v>
      </c>
      <c r="B166" s="32">
        <f>(B123-B36)^2</f>
        <v>5.9125249144943465E-4</v>
      </c>
      <c r="C166" s="32">
        <f t="shared" ref="C166:H166" si="260">(C123-C36)^2</f>
        <v>2.2043023153524278E-3</v>
      </c>
      <c r="D166" s="32">
        <f t="shared" si="260"/>
        <v>2.0387346014412743E-3</v>
      </c>
      <c r="E166" s="32">
        <f t="shared" si="260"/>
        <v>1.3114211796799538E-2</v>
      </c>
      <c r="F166" s="32">
        <f t="shared" si="260"/>
        <v>6.8007335747644294E-3</v>
      </c>
      <c r="G166" s="32">
        <f t="shared" si="260"/>
        <v>3.4330815574249809E-3</v>
      </c>
      <c r="H166" s="32">
        <f t="shared" si="260"/>
        <v>5.5527576440517665E-8</v>
      </c>
      <c r="L166" s="2"/>
      <c r="M166" s="44">
        <f t="shared" ref="M166:M171" si="261">M101</f>
        <v>32</v>
      </c>
      <c r="N166" s="32">
        <f>(N123-B36)^2</f>
        <v>5.9125249144943465E-4</v>
      </c>
      <c r="O166" s="32">
        <f t="shared" ref="O166:T166" si="262">(O123-C36)^2</f>
        <v>2.2043023153524278E-3</v>
      </c>
      <c r="P166" s="32">
        <f t="shared" si="262"/>
        <v>2.0387346014412743E-3</v>
      </c>
      <c r="Q166" s="32">
        <f t="shared" si="262"/>
        <v>1.3114211796799538E-2</v>
      </c>
      <c r="R166" s="32">
        <f t="shared" si="262"/>
        <v>6.8007335747644294E-3</v>
      </c>
      <c r="S166" s="32">
        <f t="shared" si="262"/>
        <v>3.4330815574249809E-3</v>
      </c>
      <c r="T166" s="32">
        <f t="shared" si="262"/>
        <v>5.5527576440517665E-8</v>
      </c>
    </row>
    <row r="167" spans="1:23" ht="15" x14ac:dyDescent="0.25">
      <c r="A167" s="13">
        <f t="shared" si="259"/>
        <v>33</v>
      </c>
      <c r="B167" s="32">
        <f t="shared" ref="B167:H167" si="263">(B124-B37)^2</f>
        <v>1.7246752971908463E-3</v>
      </c>
      <c r="C167" s="32">
        <f t="shared" si="263"/>
        <v>4.9930365631331043E-4</v>
      </c>
      <c r="D167" s="32">
        <f t="shared" si="263"/>
        <v>6.1671432078997887E-4</v>
      </c>
      <c r="E167" s="32">
        <f t="shared" si="263"/>
        <v>2.1277723228316925E-4</v>
      </c>
      <c r="F167" s="32">
        <f t="shared" si="263"/>
        <v>3.047800666616347E-4</v>
      </c>
      <c r="G167" s="32">
        <f t="shared" si="263"/>
        <v>3.1757149272116785E-4</v>
      </c>
      <c r="H167" s="32">
        <f t="shared" si="263"/>
        <v>1.2667127731501251E-6</v>
      </c>
      <c r="L167" s="2"/>
      <c r="M167" s="44">
        <f t="shared" si="261"/>
        <v>33</v>
      </c>
      <c r="N167" s="32">
        <f t="shared" ref="N167:N184" si="264">(N124-B37)^2</f>
        <v>1.7246752971908463E-3</v>
      </c>
      <c r="O167" s="32">
        <f t="shared" ref="O167:O184" si="265">(O124-C37)^2</f>
        <v>4.9930365631331043E-4</v>
      </c>
      <c r="P167" s="32">
        <f t="shared" ref="P167:P184" si="266">(P124-D37)^2</f>
        <v>6.1671432078997887E-4</v>
      </c>
      <c r="Q167" s="32">
        <f t="shared" ref="Q167:Q184" si="267">(Q124-E37)^2</f>
        <v>2.1277723228316925E-4</v>
      </c>
      <c r="R167" s="32">
        <f t="shared" ref="R167:R184" si="268">(R124-F37)^2</f>
        <v>3.047800666616347E-4</v>
      </c>
      <c r="S167" s="32">
        <f t="shared" ref="S167:S184" si="269">(S124-G37)^2</f>
        <v>3.1757149272116785E-4</v>
      </c>
      <c r="T167" s="32">
        <f t="shared" ref="T167:T184" si="270">(T124-H37)^2</f>
        <v>1.2667127731501251E-6</v>
      </c>
    </row>
    <row r="168" spans="1:23" ht="15" x14ac:dyDescent="0.25">
      <c r="A168" s="13">
        <f t="shared" si="259"/>
        <v>34</v>
      </c>
      <c r="B168" s="32">
        <f t="shared" ref="B168:H168" si="271">(B125-B38)^2</f>
        <v>1.2070811709523025E-3</v>
      </c>
      <c r="C168" s="32">
        <f t="shared" si="271"/>
        <v>6.4180283997763109E-4</v>
      </c>
      <c r="D168" s="32">
        <f t="shared" si="271"/>
        <v>2.2544660155774145E-3</v>
      </c>
      <c r="E168" s="32">
        <f t="shared" si="271"/>
        <v>2.869162841205628E-6</v>
      </c>
      <c r="F168" s="32">
        <f t="shared" si="271"/>
        <v>1.1084403604418367E-2</v>
      </c>
      <c r="G168" s="32">
        <f t="shared" si="271"/>
        <v>1.5867454761331462E-3</v>
      </c>
      <c r="H168" s="32">
        <f t="shared" si="271"/>
        <v>1.9141893792614358E-5</v>
      </c>
      <c r="L168" s="2"/>
      <c r="M168" s="44">
        <f t="shared" si="261"/>
        <v>34</v>
      </c>
      <c r="N168" s="32">
        <f t="shared" si="264"/>
        <v>1.2070811709523025E-3</v>
      </c>
      <c r="O168" s="32">
        <f t="shared" si="265"/>
        <v>6.4180283997763109E-4</v>
      </c>
      <c r="P168" s="32">
        <f t="shared" si="266"/>
        <v>2.2544660155774145E-3</v>
      </c>
      <c r="Q168" s="32">
        <f t="shared" si="267"/>
        <v>2.869162841205628E-6</v>
      </c>
      <c r="R168" s="32">
        <f t="shared" si="268"/>
        <v>1.1084403604418367E-2</v>
      </c>
      <c r="S168" s="32">
        <f t="shared" si="269"/>
        <v>1.5867454761331462E-3</v>
      </c>
      <c r="T168" s="32">
        <f t="shared" si="270"/>
        <v>1.9141893792614358E-5</v>
      </c>
    </row>
    <row r="169" spans="1:23" ht="15" x14ac:dyDescent="0.25">
      <c r="A169" s="13">
        <f t="shared" si="259"/>
        <v>35</v>
      </c>
      <c r="B169" s="32">
        <f t="shared" ref="B169:H169" si="272">(B126-B39)^2</f>
        <v>4.5233101047991342E-4</v>
      </c>
      <c r="C169" s="32">
        <f t="shared" si="272"/>
        <v>4.7294906088056335E-4</v>
      </c>
      <c r="D169" s="32">
        <f t="shared" si="272"/>
        <v>3.1565101736952604E-3</v>
      </c>
      <c r="E169" s="32">
        <f t="shared" si="272"/>
        <v>2.5580989197175022E-7</v>
      </c>
      <c r="F169" s="32">
        <f t="shared" si="272"/>
        <v>6.6657492638567779E-3</v>
      </c>
      <c r="G169" s="32">
        <f t="shared" si="272"/>
        <v>7.8555488878380225E-4</v>
      </c>
      <c r="H169" s="32">
        <f t="shared" si="272"/>
        <v>3.5265606688479668E-5</v>
      </c>
      <c r="L169" s="2"/>
      <c r="M169" s="44">
        <f t="shared" si="261"/>
        <v>35</v>
      </c>
      <c r="N169" s="32">
        <f t="shared" si="264"/>
        <v>4.5233101047991342E-4</v>
      </c>
      <c r="O169" s="32">
        <f t="shared" si="265"/>
        <v>4.7294906088056335E-4</v>
      </c>
      <c r="P169" s="32">
        <f t="shared" si="266"/>
        <v>3.1565101736952604E-3</v>
      </c>
      <c r="Q169" s="32">
        <f t="shared" si="267"/>
        <v>2.5580989197175022E-7</v>
      </c>
      <c r="R169" s="32">
        <f t="shared" si="268"/>
        <v>6.6657492638567779E-3</v>
      </c>
      <c r="S169" s="32">
        <f t="shared" si="269"/>
        <v>7.8555488878380225E-4</v>
      </c>
      <c r="T169" s="32">
        <f t="shared" si="270"/>
        <v>3.5265606688479668E-5</v>
      </c>
    </row>
    <row r="170" spans="1:23" ht="15" x14ac:dyDescent="0.25">
      <c r="A170" s="13">
        <f t="shared" si="259"/>
        <v>36</v>
      </c>
      <c r="B170" s="32">
        <f t="shared" ref="B170:H170" si="273">(B127-B40)^2</f>
        <v>2.8091575441301672E-3</v>
      </c>
      <c r="C170" s="32">
        <f t="shared" si="273"/>
        <v>1.084115464710448E-4</v>
      </c>
      <c r="D170" s="32">
        <f t="shared" si="273"/>
        <v>6.5035927105686194E-4</v>
      </c>
      <c r="E170" s="32">
        <f t="shared" si="273"/>
        <v>3.1587861199055273E-5</v>
      </c>
      <c r="F170" s="32">
        <f t="shared" si="273"/>
        <v>8.9066425023572266E-4</v>
      </c>
      <c r="G170" s="32">
        <f t="shared" si="273"/>
        <v>2.5493088408968618E-3</v>
      </c>
      <c r="H170" s="32">
        <f t="shared" si="273"/>
        <v>3.0696270878884922E-3</v>
      </c>
      <c r="L170" s="2"/>
      <c r="M170" s="44">
        <f t="shared" si="261"/>
        <v>36</v>
      </c>
      <c r="N170" s="32">
        <f t="shared" si="264"/>
        <v>2.8091575441301672E-3</v>
      </c>
      <c r="O170" s="32">
        <f t="shared" si="265"/>
        <v>1.084115464710448E-4</v>
      </c>
      <c r="P170" s="32">
        <f t="shared" si="266"/>
        <v>6.5035927105686194E-4</v>
      </c>
      <c r="Q170" s="32">
        <f t="shared" si="267"/>
        <v>3.1587861199055273E-5</v>
      </c>
      <c r="R170" s="32">
        <f t="shared" si="268"/>
        <v>8.9066425023572266E-4</v>
      </c>
      <c r="S170" s="32">
        <f t="shared" si="269"/>
        <v>2.5493088408968618E-3</v>
      </c>
      <c r="T170" s="32">
        <f t="shared" si="270"/>
        <v>3.0696270878884922E-3</v>
      </c>
    </row>
    <row r="171" spans="1:23" ht="15" x14ac:dyDescent="0.25">
      <c r="A171" s="13">
        <f t="shared" si="259"/>
        <v>37</v>
      </c>
      <c r="B171" s="32">
        <f t="shared" ref="B171:H171" si="274">(B128-B41)^2</f>
        <v>2.0045281375360722E-3</v>
      </c>
      <c r="C171" s="32">
        <f t="shared" si="274"/>
        <v>2.5557927277241911E-3</v>
      </c>
      <c r="D171" s="32">
        <f t="shared" si="274"/>
        <v>1.2399596092656682E-2</v>
      </c>
      <c r="E171" s="32">
        <f t="shared" si="274"/>
        <v>1.4273333174873123E-3</v>
      </c>
      <c r="F171" s="32">
        <f t="shared" si="274"/>
        <v>1.4600039656268847E-4</v>
      </c>
      <c r="G171" s="32">
        <f t="shared" si="274"/>
        <v>3.6794017822492736E-4</v>
      </c>
      <c r="H171" s="32">
        <f t="shared" si="274"/>
        <v>1.2619159732914819E-3</v>
      </c>
      <c r="L171" s="2"/>
      <c r="M171" s="44">
        <f t="shared" si="261"/>
        <v>37</v>
      </c>
      <c r="N171" s="32">
        <f t="shared" si="264"/>
        <v>2.0045281375360722E-3</v>
      </c>
      <c r="O171" s="32">
        <f t="shared" si="265"/>
        <v>2.5557927277241911E-3</v>
      </c>
      <c r="P171" s="32">
        <f t="shared" si="266"/>
        <v>1.2399596092656682E-2</v>
      </c>
      <c r="Q171" s="32">
        <f t="shared" si="267"/>
        <v>1.4273333174873123E-3</v>
      </c>
      <c r="R171" s="32">
        <f t="shared" si="268"/>
        <v>1.4600039656268847E-4</v>
      </c>
      <c r="S171" s="32">
        <f t="shared" si="269"/>
        <v>3.6794017822492736E-4</v>
      </c>
      <c r="T171" s="32">
        <f t="shared" si="270"/>
        <v>1.2619159732914819E-3</v>
      </c>
    </row>
    <row r="172" spans="1:23" ht="15" x14ac:dyDescent="0.25">
      <c r="A172" s="13">
        <f t="shared" ref="A172:A184" si="275">A107</f>
        <v>38</v>
      </c>
      <c r="B172" s="32">
        <f t="shared" ref="B172:H172" si="276">(B129-B42)^2</f>
        <v>2.4847147967780973E-4</v>
      </c>
      <c r="C172" s="32">
        <f t="shared" si="276"/>
        <v>2.0304395643599565E-3</v>
      </c>
      <c r="D172" s="32">
        <f t="shared" si="276"/>
        <v>3.211582231204946E-5</v>
      </c>
      <c r="E172" s="32">
        <f t="shared" si="276"/>
        <v>1.1236524977626897E-2</v>
      </c>
      <c r="F172" s="32">
        <f t="shared" si="276"/>
        <v>3.6889313322562762E-3</v>
      </c>
      <c r="G172" s="32">
        <f t="shared" si="276"/>
        <v>3.9060856701185241E-6</v>
      </c>
      <c r="H172" s="32">
        <f t="shared" si="276"/>
        <v>5.4244047082695999E-3</v>
      </c>
      <c r="L172" s="2"/>
      <c r="M172" s="44">
        <f t="shared" ref="M172:M184" si="277">M107</f>
        <v>38</v>
      </c>
      <c r="N172" s="32">
        <f t="shared" si="264"/>
        <v>2.4847147967780973E-4</v>
      </c>
      <c r="O172" s="32">
        <f t="shared" si="265"/>
        <v>2.0304395643599565E-3</v>
      </c>
      <c r="P172" s="32">
        <f t="shared" si="266"/>
        <v>3.211582231204946E-5</v>
      </c>
      <c r="Q172" s="32">
        <f t="shared" si="267"/>
        <v>1.1236524977626897E-2</v>
      </c>
      <c r="R172" s="32">
        <f t="shared" si="268"/>
        <v>3.6889313322562762E-3</v>
      </c>
      <c r="S172" s="32">
        <f t="shared" si="269"/>
        <v>3.9060856701185241E-6</v>
      </c>
      <c r="T172" s="32">
        <f t="shared" si="270"/>
        <v>5.4244047082695999E-3</v>
      </c>
    </row>
    <row r="173" spans="1:23" ht="15" x14ac:dyDescent="0.25">
      <c r="A173" s="13">
        <f t="shared" si="275"/>
        <v>39</v>
      </c>
      <c r="B173" s="32">
        <f t="shared" ref="B173:H173" si="278">(B130-B43)^2</f>
        <v>4.4666360933474354E-5</v>
      </c>
      <c r="C173" s="32">
        <f t="shared" si="278"/>
        <v>3.9734037473946492E-4</v>
      </c>
      <c r="D173" s="32">
        <f t="shared" si="278"/>
        <v>3.7810918962646639E-5</v>
      </c>
      <c r="E173" s="32">
        <f t="shared" si="278"/>
        <v>2.6422557746065442E-4</v>
      </c>
      <c r="F173" s="32">
        <f t="shared" si="278"/>
        <v>1.5211000635453144E-4</v>
      </c>
      <c r="G173" s="32">
        <f t="shared" si="278"/>
        <v>3.310084817820501E-5</v>
      </c>
      <c r="H173" s="32">
        <f t="shared" si="278"/>
        <v>1.4158014100683198E-2</v>
      </c>
      <c r="L173" s="2"/>
      <c r="M173" s="44">
        <f t="shared" si="277"/>
        <v>39</v>
      </c>
      <c r="N173" s="32">
        <f t="shared" si="264"/>
        <v>4.4666360933474354E-5</v>
      </c>
      <c r="O173" s="32">
        <f t="shared" si="265"/>
        <v>3.9734037473946492E-4</v>
      </c>
      <c r="P173" s="32">
        <f t="shared" si="266"/>
        <v>3.7810918962646639E-5</v>
      </c>
      <c r="Q173" s="32">
        <f t="shared" si="267"/>
        <v>2.6422557746065442E-4</v>
      </c>
      <c r="R173" s="32">
        <f t="shared" si="268"/>
        <v>1.5211000635453144E-4</v>
      </c>
      <c r="S173" s="32">
        <f t="shared" si="269"/>
        <v>3.310084817820501E-5</v>
      </c>
      <c r="T173" s="32">
        <f t="shared" si="270"/>
        <v>1.4158014100683198E-2</v>
      </c>
    </row>
    <row r="174" spans="1:23" ht="15" x14ac:dyDescent="0.25">
      <c r="A174" s="13">
        <f t="shared" si="275"/>
        <v>40</v>
      </c>
      <c r="B174" s="32">
        <f t="shared" ref="B174:H174" si="279">(B131-B44)^2</f>
        <v>4.8495663769425388E-4</v>
      </c>
      <c r="C174" s="32">
        <f t="shared" si="279"/>
        <v>8.4396081597087728E-4</v>
      </c>
      <c r="D174" s="32">
        <f t="shared" si="279"/>
        <v>5.2887952046092014E-6</v>
      </c>
      <c r="E174" s="32">
        <f t="shared" si="279"/>
        <v>9.0725228880930589E-4</v>
      </c>
      <c r="F174" s="32">
        <f t="shared" si="279"/>
        <v>5.6650902822794951E-3</v>
      </c>
      <c r="G174" s="32">
        <f t="shared" si="279"/>
        <v>1.2583126420552498E-3</v>
      </c>
      <c r="H174" s="32">
        <f t="shared" si="279"/>
        <v>5.9052210468319777E-4</v>
      </c>
      <c r="L174" s="2"/>
      <c r="M174" s="44">
        <f t="shared" si="277"/>
        <v>40</v>
      </c>
      <c r="N174" s="32">
        <f t="shared" si="264"/>
        <v>4.8495663769425388E-4</v>
      </c>
      <c r="O174" s="32">
        <f t="shared" si="265"/>
        <v>8.4396081597087728E-4</v>
      </c>
      <c r="P174" s="32">
        <f t="shared" si="266"/>
        <v>5.2887952046092014E-6</v>
      </c>
      <c r="Q174" s="32">
        <f t="shared" si="267"/>
        <v>9.0725228880930589E-4</v>
      </c>
      <c r="R174" s="32">
        <f t="shared" si="268"/>
        <v>5.6650902822794951E-3</v>
      </c>
      <c r="S174" s="32">
        <f t="shared" si="269"/>
        <v>1.2583126420552498E-3</v>
      </c>
      <c r="T174" s="32">
        <f t="shared" si="270"/>
        <v>5.9052210468319777E-4</v>
      </c>
    </row>
    <row r="175" spans="1:23" ht="15" x14ac:dyDescent="0.25">
      <c r="A175" s="13">
        <f t="shared" si="275"/>
        <v>41</v>
      </c>
      <c r="B175" s="32">
        <f t="shared" ref="B175:H175" si="280">(B132-B45)^2</f>
        <v>1.8763581650069919E-5</v>
      </c>
      <c r="C175" s="32">
        <f t="shared" si="280"/>
        <v>1.9419848509163961E-5</v>
      </c>
      <c r="D175" s="32">
        <f t="shared" si="280"/>
        <v>1.3377441021544016E-3</v>
      </c>
      <c r="E175" s="32">
        <f t="shared" si="280"/>
        <v>5.4288477038424007E-3</v>
      </c>
      <c r="F175" s="32">
        <f t="shared" si="280"/>
        <v>8.6419378109744548E-4</v>
      </c>
      <c r="G175" s="32">
        <f t="shared" si="280"/>
        <v>3.911933823530616E-5</v>
      </c>
      <c r="H175" s="32">
        <f t="shared" si="280"/>
        <v>2.3143404542399903E-6</v>
      </c>
      <c r="L175" s="2"/>
      <c r="M175" s="44">
        <f t="shared" si="277"/>
        <v>41</v>
      </c>
      <c r="N175" s="32">
        <f t="shared" si="264"/>
        <v>1.8763581650069919E-5</v>
      </c>
      <c r="O175" s="32">
        <f t="shared" si="265"/>
        <v>1.9419848509163961E-5</v>
      </c>
      <c r="P175" s="32">
        <f t="shared" si="266"/>
        <v>1.3377441021544016E-3</v>
      </c>
      <c r="Q175" s="32">
        <f t="shared" si="267"/>
        <v>5.4288477038424007E-3</v>
      </c>
      <c r="R175" s="32">
        <f t="shared" si="268"/>
        <v>8.6419378109744548E-4</v>
      </c>
      <c r="S175" s="32">
        <f t="shared" si="269"/>
        <v>3.911933823530616E-5</v>
      </c>
      <c r="T175" s="32">
        <f t="shared" si="270"/>
        <v>2.3143404542399903E-6</v>
      </c>
    </row>
    <row r="176" spans="1:23" ht="15" x14ac:dyDescent="0.25">
      <c r="A176" s="13">
        <f t="shared" si="275"/>
        <v>42</v>
      </c>
      <c r="B176" s="32">
        <f t="shared" ref="B176:H176" si="281">(B133-B46)^2</f>
        <v>2.0179042315631338E-4</v>
      </c>
      <c r="C176" s="32">
        <f t="shared" si="281"/>
        <v>2.5993207416551991E-3</v>
      </c>
      <c r="D176" s="32">
        <f t="shared" si="281"/>
        <v>2.6919203251743088E-4</v>
      </c>
      <c r="E176" s="32">
        <f t="shared" si="281"/>
        <v>1.9735124377347119E-3</v>
      </c>
      <c r="F176" s="32">
        <f t="shared" si="281"/>
        <v>4.8322573121473567E-4</v>
      </c>
      <c r="G176" s="32">
        <f t="shared" si="281"/>
        <v>1.9163049592978938E-2</v>
      </c>
      <c r="H176" s="32">
        <f t="shared" si="281"/>
        <v>1.6615114545013348E-4</v>
      </c>
      <c r="L176" s="2"/>
      <c r="M176" s="44">
        <f t="shared" si="277"/>
        <v>42</v>
      </c>
      <c r="N176" s="32">
        <f t="shared" si="264"/>
        <v>2.0179042315631338E-4</v>
      </c>
      <c r="O176" s="32">
        <f t="shared" si="265"/>
        <v>2.5993207416551991E-3</v>
      </c>
      <c r="P176" s="32">
        <f t="shared" si="266"/>
        <v>2.6919203251743088E-4</v>
      </c>
      <c r="Q176" s="32">
        <f t="shared" si="267"/>
        <v>1.9735124377347119E-3</v>
      </c>
      <c r="R176" s="32">
        <f t="shared" si="268"/>
        <v>4.8322573121473567E-4</v>
      </c>
      <c r="S176" s="32">
        <f t="shared" si="269"/>
        <v>1.9163049592978938E-2</v>
      </c>
      <c r="T176" s="32">
        <f t="shared" si="270"/>
        <v>1.6615114545013348E-4</v>
      </c>
    </row>
    <row r="177" spans="1:24" ht="15" x14ac:dyDescent="0.25">
      <c r="A177" s="13">
        <f t="shared" si="275"/>
        <v>43</v>
      </c>
      <c r="B177" s="32">
        <f t="shared" ref="B177:H177" si="282">(B134-B47)^2</f>
        <v>9.2965612656042453E-4</v>
      </c>
      <c r="C177" s="32">
        <f t="shared" si="282"/>
        <v>1.8728567701425149E-3</v>
      </c>
      <c r="D177" s="32">
        <f t="shared" si="282"/>
        <v>2.7965860372398551E-3</v>
      </c>
      <c r="E177" s="32">
        <f t="shared" si="282"/>
        <v>1.1303645849891611E-3</v>
      </c>
      <c r="F177" s="32">
        <f t="shared" si="282"/>
        <v>7.8770198257889021E-5</v>
      </c>
      <c r="G177" s="32">
        <f t="shared" si="282"/>
        <v>1.5430739428172328E-4</v>
      </c>
      <c r="H177" s="32">
        <f t="shared" si="282"/>
        <v>6.5241609926835619E-4</v>
      </c>
      <c r="L177" s="2"/>
      <c r="M177" s="44">
        <f t="shared" si="277"/>
        <v>43</v>
      </c>
      <c r="N177" s="32">
        <f t="shared" si="264"/>
        <v>9.2965612656042453E-4</v>
      </c>
      <c r="O177" s="32">
        <f t="shared" si="265"/>
        <v>1.8728567701425149E-3</v>
      </c>
      <c r="P177" s="32">
        <f t="shared" si="266"/>
        <v>2.7965860372398551E-3</v>
      </c>
      <c r="Q177" s="32">
        <f t="shared" si="267"/>
        <v>1.1303645849891611E-3</v>
      </c>
      <c r="R177" s="32">
        <f t="shared" si="268"/>
        <v>7.8770198257889021E-5</v>
      </c>
      <c r="S177" s="32">
        <f t="shared" si="269"/>
        <v>1.5430739428172328E-4</v>
      </c>
      <c r="T177" s="32">
        <f t="shared" si="270"/>
        <v>6.5241609926835619E-4</v>
      </c>
    </row>
    <row r="178" spans="1:24" ht="15" x14ac:dyDescent="0.25">
      <c r="A178" s="13">
        <f t="shared" si="275"/>
        <v>44</v>
      </c>
      <c r="B178" s="32">
        <f t="shared" ref="B178:H178" si="283">(B135-B48)^2</f>
        <v>2.9466056899393777E-4</v>
      </c>
      <c r="C178" s="32">
        <f t="shared" si="283"/>
        <v>1.6712118190525945E-3</v>
      </c>
      <c r="D178" s="32">
        <f t="shared" si="283"/>
        <v>9.4094871272169447E-3</v>
      </c>
      <c r="E178" s="32">
        <f t="shared" si="283"/>
        <v>1.1131073653911764E-3</v>
      </c>
      <c r="F178" s="32">
        <f t="shared" si="283"/>
        <v>6.6798769134012179E-3</v>
      </c>
      <c r="G178" s="32">
        <f t="shared" si="283"/>
        <v>5.1039718051859304E-6</v>
      </c>
      <c r="H178" s="32">
        <f t="shared" si="283"/>
        <v>4.5270432672160665E-4</v>
      </c>
      <c r="L178" s="2"/>
      <c r="M178" s="44">
        <f t="shared" si="277"/>
        <v>44</v>
      </c>
      <c r="N178" s="32">
        <f t="shared" si="264"/>
        <v>2.9466056899393777E-4</v>
      </c>
      <c r="O178" s="32">
        <f t="shared" si="265"/>
        <v>1.6712118190525945E-3</v>
      </c>
      <c r="P178" s="32">
        <f t="shared" si="266"/>
        <v>9.4094871272169447E-3</v>
      </c>
      <c r="Q178" s="32">
        <f t="shared" si="267"/>
        <v>1.1131073653911764E-3</v>
      </c>
      <c r="R178" s="32">
        <f t="shared" si="268"/>
        <v>6.6798769134012179E-3</v>
      </c>
      <c r="S178" s="32">
        <f t="shared" si="269"/>
        <v>5.1039718051859304E-6</v>
      </c>
      <c r="T178" s="32">
        <f t="shared" si="270"/>
        <v>4.5270432672160665E-4</v>
      </c>
    </row>
    <row r="179" spans="1:24" ht="15" x14ac:dyDescent="0.25">
      <c r="A179" s="13">
        <f t="shared" si="275"/>
        <v>45</v>
      </c>
      <c r="B179" s="32">
        <f t="shared" ref="B179:H179" si="284">(B136-B49)^2</f>
        <v>5.1430891600964194E-4</v>
      </c>
      <c r="C179" s="32">
        <f t="shared" si="284"/>
        <v>1.3614727147586835E-4</v>
      </c>
      <c r="D179" s="32">
        <f t="shared" si="284"/>
        <v>3.0499424646566096E-3</v>
      </c>
      <c r="E179" s="32">
        <f t="shared" si="284"/>
        <v>6.4453094226382315E-3</v>
      </c>
      <c r="F179" s="32">
        <f t="shared" si="284"/>
        <v>2.4537879552754993E-2</v>
      </c>
      <c r="G179" s="32">
        <f t="shared" si="284"/>
        <v>2.3778307624908282E-4</v>
      </c>
      <c r="H179" s="32">
        <f t="shared" si="284"/>
        <v>2.7886865153736194E-6</v>
      </c>
      <c r="L179" s="2"/>
      <c r="M179" s="44">
        <f t="shared" si="277"/>
        <v>45</v>
      </c>
      <c r="N179" s="32">
        <f t="shared" si="264"/>
        <v>5.1430891600964194E-4</v>
      </c>
      <c r="O179" s="32">
        <f t="shared" si="265"/>
        <v>1.3614727147586835E-4</v>
      </c>
      <c r="P179" s="32">
        <f t="shared" si="266"/>
        <v>3.0499424646566096E-3</v>
      </c>
      <c r="Q179" s="32">
        <f t="shared" si="267"/>
        <v>6.4453094226382315E-3</v>
      </c>
      <c r="R179" s="32">
        <f t="shared" si="268"/>
        <v>2.4537879552754993E-2</v>
      </c>
      <c r="S179" s="32">
        <f t="shared" si="269"/>
        <v>2.3778307624908282E-4</v>
      </c>
      <c r="T179" s="32">
        <f t="shared" si="270"/>
        <v>2.7886865153736194E-6</v>
      </c>
    </row>
    <row r="180" spans="1:24" ht="15" x14ac:dyDescent="0.25">
      <c r="A180" s="13">
        <f t="shared" si="275"/>
        <v>46</v>
      </c>
      <c r="B180" s="32">
        <f t="shared" ref="B180:H180" si="285">(B137-B50)^2</f>
        <v>5.7032169609892875E-5</v>
      </c>
      <c r="C180" s="32">
        <f t="shared" si="285"/>
        <v>3.3267720713628804E-3</v>
      </c>
      <c r="D180" s="32">
        <f t="shared" si="285"/>
        <v>3.7513567644552066E-4</v>
      </c>
      <c r="E180" s="32">
        <f t="shared" si="285"/>
        <v>3.040366177670656E-3</v>
      </c>
      <c r="F180" s="32">
        <f t="shared" si="285"/>
        <v>1.6000039800311179E-3</v>
      </c>
      <c r="G180" s="32">
        <f t="shared" si="285"/>
        <v>1.0187324246062122E-4</v>
      </c>
      <c r="H180" s="32">
        <f t="shared" si="285"/>
        <v>7.1034691816518596E-4</v>
      </c>
      <c r="L180" s="2"/>
      <c r="M180" s="44">
        <f t="shared" si="277"/>
        <v>46</v>
      </c>
      <c r="N180" s="32">
        <f t="shared" si="264"/>
        <v>5.7032169609892875E-5</v>
      </c>
      <c r="O180" s="32">
        <f t="shared" si="265"/>
        <v>3.3267720713628804E-3</v>
      </c>
      <c r="P180" s="32">
        <f t="shared" si="266"/>
        <v>3.7513567644552066E-4</v>
      </c>
      <c r="Q180" s="32">
        <f t="shared" si="267"/>
        <v>3.040366177670656E-3</v>
      </c>
      <c r="R180" s="32">
        <f t="shared" si="268"/>
        <v>1.6000039800311179E-3</v>
      </c>
      <c r="S180" s="32">
        <f t="shared" si="269"/>
        <v>1.0187324246062122E-4</v>
      </c>
      <c r="T180" s="32">
        <f t="shared" si="270"/>
        <v>7.1034691816518596E-4</v>
      </c>
    </row>
    <row r="181" spans="1:24" ht="15" x14ac:dyDescent="0.25">
      <c r="A181" s="13">
        <f t="shared" si="275"/>
        <v>47</v>
      </c>
      <c r="B181" s="32">
        <f t="shared" ref="B181:H181" si="286">(B138-B51)^2</f>
        <v>3.153223721047872E-5</v>
      </c>
      <c r="C181" s="32">
        <f t="shared" si="286"/>
        <v>8.7483741581268987E-6</v>
      </c>
      <c r="D181" s="32">
        <f t="shared" si="286"/>
        <v>1.8014707350322636E-6</v>
      </c>
      <c r="E181" s="32">
        <f t="shared" si="286"/>
        <v>2.7989258748751996E-4</v>
      </c>
      <c r="F181" s="32">
        <f t="shared" si="286"/>
        <v>3.1517509053859676E-3</v>
      </c>
      <c r="G181" s="32">
        <f t="shared" si="286"/>
        <v>3.5325609384802791E-4</v>
      </c>
      <c r="H181" s="32">
        <f t="shared" si="286"/>
        <v>1.0822385142375473E-4</v>
      </c>
      <c r="L181" s="2"/>
      <c r="M181" s="44">
        <f t="shared" si="277"/>
        <v>47</v>
      </c>
      <c r="N181" s="32">
        <f t="shared" si="264"/>
        <v>3.153223721047872E-5</v>
      </c>
      <c r="O181" s="32">
        <f>(O138-C51)^2</f>
        <v>8.7483741581268987E-6</v>
      </c>
      <c r="P181" s="32">
        <f t="shared" si="266"/>
        <v>1.8014707350322636E-6</v>
      </c>
      <c r="Q181" s="32">
        <f t="shared" si="267"/>
        <v>2.7989258748751996E-4</v>
      </c>
      <c r="R181" s="32">
        <f t="shared" si="268"/>
        <v>3.1517509053859676E-3</v>
      </c>
      <c r="S181" s="32">
        <f t="shared" si="269"/>
        <v>3.5325609384802791E-4</v>
      </c>
      <c r="T181" s="32">
        <f t="shared" si="270"/>
        <v>1.0822385142375473E-4</v>
      </c>
    </row>
    <row r="182" spans="1:24" ht="15" x14ac:dyDescent="0.25">
      <c r="A182" s="13">
        <f t="shared" si="275"/>
        <v>48</v>
      </c>
      <c r="B182" s="32">
        <f t="shared" ref="B182:H182" si="287">(B139-B52)^2</f>
        <v>1.7688901586845028E-5</v>
      </c>
      <c r="C182" s="32">
        <f t="shared" si="287"/>
        <v>3.5939208185177965E-3</v>
      </c>
      <c r="D182" s="32">
        <f t="shared" si="287"/>
        <v>8.0019341092140948E-3</v>
      </c>
      <c r="E182" s="32">
        <f t="shared" si="287"/>
        <v>2.8196592793751532E-3</v>
      </c>
      <c r="F182" s="32">
        <f t="shared" si="287"/>
        <v>6.8155428472370626E-3</v>
      </c>
      <c r="G182" s="32">
        <f t="shared" si="287"/>
        <v>3.4283839485597001E-4</v>
      </c>
      <c r="H182" s="32">
        <f t="shared" si="287"/>
        <v>2.1385748080281525E-4</v>
      </c>
      <c r="L182" s="2"/>
      <c r="M182" s="44">
        <f t="shared" si="277"/>
        <v>48</v>
      </c>
      <c r="N182" s="32">
        <f t="shared" si="264"/>
        <v>1.7688901586845028E-5</v>
      </c>
      <c r="O182" s="32">
        <f t="shared" si="265"/>
        <v>3.5939208185177965E-3</v>
      </c>
      <c r="P182" s="32">
        <f t="shared" si="266"/>
        <v>8.0019341092140948E-3</v>
      </c>
      <c r="Q182" s="32">
        <f t="shared" si="267"/>
        <v>2.8196592793751532E-3</v>
      </c>
      <c r="R182" s="32">
        <f t="shared" si="268"/>
        <v>6.8155428472370626E-3</v>
      </c>
      <c r="S182" s="32">
        <f t="shared" si="269"/>
        <v>3.4283839485597001E-4</v>
      </c>
      <c r="T182" s="32">
        <f t="shared" si="270"/>
        <v>2.1385748080281525E-4</v>
      </c>
    </row>
    <row r="183" spans="1:24" ht="15" x14ac:dyDescent="0.25">
      <c r="A183" s="13">
        <f t="shared" si="275"/>
        <v>49</v>
      </c>
      <c r="B183" s="32">
        <f t="shared" ref="B183:H183" si="288">(B140-B53)^2</f>
        <v>1.1802540031008698E-4</v>
      </c>
      <c r="C183" s="32">
        <f t="shared" si="288"/>
        <v>1.0577264583908778E-4</v>
      </c>
      <c r="D183" s="32">
        <f t="shared" si="288"/>
        <v>2.9626170832691328E-3</v>
      </c>
      <c r="E183" s="32">
        <f t="shared" si="288"/>
        <v>2.8696878197999581E-3</v>
      </c>
      <c r="F183" s="32">
        <f t="shared" si="288"/>
        <v>5.9713394064796936E-5</v>
      </c>
      <c r="G183" s="32">
        <f t="shared" si="288"/>
        <v>4.6786447435719402E-3</v>
      </c>
      <c r="H183" s="32">
        <f t="shared" si="288"/>
        <v>1.6004041474686301E-4</v>
      </c>
      <c r="L183" s="2"/>
      <c r="M183" s="44">
        <f t="shared" si="277"/>
        <v>49</v>
      </c>
      <c r="N183" s="32">
        <f t="shared" si="264"/>
        <v>1.1802540031008698E-4</v>
      </c>
      <c r="O183" s="32">
        <f t="shared" si="265"/>
        <v>1.0577264583908778E-4</v>
      </c>
      <c r="P183" s="32">
        <f t="shared" si="266"/>
        <v>2.9626170832691328E-3</v>
      </c>
      <c r="Q183" s="32">
        <f t="shared" si="267"/>
        <v>2.8696878197999581E-3</v>
      </c>
      <c r="R183" s="32">
        <f t="shared" si="268"/>
        <v>5.9713394064796936E-5</v>
      </c>
      <c r="S183" s="32">
        <f t="shared" si="269"/>
        <v>4.6786447435719402E-3</v>
      </c>
      <c r="T183" s="32">
        <f t="shared" si="270"/>
        <v>1.6004041474686301E-4</v>
      </c>
    </row>
    <row r="184" spans="1:24" ht="15" x14ac:dyDescent="0.25">
      <c r="A184" s="13">
        <f t="shared" si="275"/>
        <v>50</v>
      </c>
      <c r="B184" s="32">
        <f t="shared" ref="B184:H184" si="289">(B141-B54)^2</f>
        <v>1.6072756953420855E-4</v>
      </c>
      <c r="C184" s="32">
        <f t="shared" si="289"/>
        <v>1.0894168604374437E-2</v>
      </c>
      <c r="D184" s="32">
        <f t="shared" si="289"/>
        <v>7.965886258798266E-3</v>
      </c>
      <c r="E184" s="32">
        <f t="shared" si="289"/>
        <v>2.1392990021048748E-3</v>
      </c>
      <c r="F184" s="32">
        <f t="shared" si="289"/>
        <v>1.2234002222048093E-4</v>
      </c>
      <c r="G184" s="32">
        <f t="shared" si="289"/>
        <v>1.7262751153625052E-4</v>
      </c>
      <c r="H184" s="32">
        <f t="shared" si="289"/>
        <v>2.0793876708407959E-3</v>
      </c>
      <c r="L184" s="2"/>
      <c r="M184" s="44">
        <f t="shared" si="277"/>
        <v>50</v>
      </c>
      <c r="N184" s="32">
        <f t="shared" si="264"/>
        <v>1.6072756953420855E-4</v>
      </c>
      <c r="O184" s="32">
        <f t="shared" si="265"/>
        <v>1.0894168604374437E-2</v>
      </c>
      <c r="P184" s="32">
        <f t="shared" si="266"/>
        <v>7.965886258798266E-3</v>
      </c>
      <c r="Q184" s="32">
        <f t="shared" si="267"/>
        <v>2.1392990021048748E-3</v>
      </c>
      <c r="R184" s="32">
        <f t="shared" si="268"/>
        <v>1.2234002222048093E-4</v>
      </c>
      <c r="S184" s="32">
        <f t="shared" si="269"/>
        <v>1.7262751153625052E-4</v>
      </c>
      <c r="T184" s="32">
        <f t="shared" si="270"/>
        <v>2.0793876708407959E-3</v>
      </c>
    </row>
    <row r="185" spans="1:24" ht="15" x14ac:dyDescent="0.25">
      <c r="A185" s="48" t="s">
        <v>20</v>
      </c>
      <c r="B185" s="49">
        <f t="shared" ref="B185:H185" si="290">SQRT(SUM(B166:B171)/COUNT(B166:B171))</f>
        <v>3.8273197000291505E-2</v>
      </c>
      <c r="C185" s="49">
        <f t="shared" si="290"/>
        <v>3.2869849778378889E-2</v>
      </c>
      <c r="D185" s="49">
        <f t="shared" si="290"/>
        <v>5.9324503755780196E-2</v>
      </c>
      <c r="E185" s="49">
        <f t="shared" si="290"/>
        <v>4.9647146914504316E-2</v>
      </c>
      <c r="F185" s="49">
        <f t="shared" si="290"/>
        <v>6.5691616863061533E-2</v>
      </c>
      <c r="G185" s="49">
        <f t="shared" si="290"/>
        <v>3.8816238943224272E-2</v>
      </c>
      <c r="H185" s="49">
        <f t="shared" si="290"/>
        <v>2.7040934408197569E-2</v>
      </c>
      <c r="L185" s="2"/>
      <c r="M185" s="50" t="s">
        <v>20</v>
      </c>
      <c r="N185" s="49">
        <f t="shared" ref="N185:T185" si="291">SQRT(SUM(N166:N171)/COUNT(N166:N171))</f>
        <v>3.8273197000291505E-2</v>
      </c>
      <c r="O185" s="49">
        <f t="shared" si="291"/>
        <v>3.2869849778378889E-2</v>
      </c>
      <c r="P185" s="49">
        <f t="shared" si="291"/>
        <v>5.9324503755780196E-2</v>
      </c>
      <c r="Q185" s="49">
        <f t="shared" si="291"/>
        <v>4.9647146914504316E-2</v>
      </c>
      <c r="R185" s="49">
        <f t="shared" si="291"/>
        <v>6.5691616863061533E-2</v>
      </c>
      <c r="S185" s="49">
        <f t="shared" si="291"/>
        <v>3.8816238943224272E-2</v>
      </c>
      <c r="T185" s="49">
        <f t="shared" si="291"/>
        <v>2.7040934408197569E-2</v>
      </c>
      <c r="X185" s="3"/>
    </row>
    <row r="188" spans="1:24" ht="15" x14ac:dyDescent="0.25">
      <c r="A188" s="9"/>
      <c r="B188" s="10" t="s">
        <v>15</v>
      </c>
      <c r="C188" s="10"/>
      <c r="D188" s="10"/>
      <c r="E188" s="10"/>
      <c r="F188" s="10"/>
      <c r="G188" s="10"/>
      <c r="H188" s="10"/>
    </row>
    <row r="189" spans="1:24" ht="15" x14ac:dyDescent="0.25">
      <c r="A189" s="9"/>
      <c r="B189" s="10" t="str">
        <f>B4</f>
        <v>S3 (T30)</v>
      </c>
      <c r="C189" s="10" t="str">
        <f t="shared" ref="C189:H189" si="292">C4</f>
        <v>S4 (T50)</v>
      </c>
      <c r="D189" s="10" t="str">
        <f t="shared" si="292"/>
        <v>S7 (P30)</v>
      </c>
      <c r="E189" s="10" t="str">
        <f t="shared" si="292"/>
        <v>S11 (Ps30)</v>
      </c>
      <c r="F189" s="10" t="str">
        <f t="shared" si="292"/>
        <v>S12 (Phi)</v>
      </c>
      <c r="G189" s="10" t="str">
        <f t="shared" si="292"/>
        <v>S15 (BPR)</v>
      </c>
      <c r="H189" s="10" t="str">
        <f t="shared" si="292"/>
        <v>S20 (W31)</v>
      </c>
    </row>
    <row r="190" spans="1:24" ht="15" x14ac:dyDescent="0.25">
      <c r="A190" s="10" t="s">
        <v>44</v>
      </c>
      <c r="B190" s="14">
        <f t="shared" ref="B190:H190" si="293">B98</f>
        <v>0.10793832679965747</v>
      </c>
      <c r="C190" s="14">
        <f t="shared" si="293"/>
        <v>9.5246767475459473E-2</v>
      </c>
      <c r="D190" s="14">
        <f t="shared" si="293"/>
        <v>9.5769600054490131E-2</v>
      </c>
      <c r="E190" s="14">
        <f t="shared" si="293"/>
        <v>9.199837640432254E-2</v>
      </c>
      <c r="F190" s="14">
        <f t="shared" si="293"/>
        <v>0.12074953337196964</v>
      </c>
      <c r="G190" s="14">
        <f t="shared" si="293"/>
        <v>0.11734767149659628</v>
      </c>
      <c r="H190" s="14">
        <f t="shared" si="293"/>
        <v>9.5818052408318324E-2</v>
      </c>
    </row>
    <row r="191" spans="1:24" ht="15" x14ac:dyDescent="0.25">
      <c r="A191" s="10" t="s">
        <v>45</v>
      </c>
      <c r="B191" s="14">
        <f t="shared" ref="B191:H191" si="294">B163</f>
        <v>0.11566349417603713</v>
      </c>
      <c r="C191" s="14">
        <f t="shared" si="294"/>
        <v>9.5535205643233048E-2</v>
      </c>
      <c r="D191" s="14">
        <f t="shared" si="294"/>
        <v>0.11823858984844553</v>
      </c>
      <c r="E191" s="14">
        <f t="shared" si="294"/>
        <v>0.11198644305180863</v>
      </c>
      <c r="F191" s="14">
        <f t="shared" si="294"/>
        <v>0.14057746612763802</v>
      </c>
      <c r="G191" s="14">
        <f t="shared" si="294"/>
        <v>9.5193404307958432E-2</v>
      </c>
      <c r="H191" s="14">
        <f t="shared" si="294"/>
        <v>8.7086472462082939E-2</v>
      </c>
    </row>
    <row r="192" spans="1:24" ht="15" x14ac:dyDescent="0.25">
      <c r="A192" s="10" t="s">
        <v>47</v>
      </c>
      <c r="B192" s="14">
        <f t="shared" ref="B192:H192" si="295">N98</f>
        <v>0.10517580542264149</v>
      </c>
      <c r="C192" s="14">
        <f t="shared" si="295"/>
        <v>9.33369569962441E-2</v>
      </c>
      <c r="D192" s="14">
        <f t="shared" si="295"/>
        <v>0.1336276614761428</v>
      </c>
      <c r="E192" s="14">
        <f t="shared" si="295"/>
        <v>0.1805989581749062</v>
      </c>
      <c r="F192" s="14">
        <f t="shared" si="295"/>
        <v>0.12091412579487083</v>
      </c>
      <c r="G192" s="14">
        <f t="shared" si="295"/>
        <v>9.7183981142486234E-2</v>
      </c>
      <c r="H192" s="14">
        <f t="shared" si="295"/>
        <v>8.8150342082288863E-2</v>
      </c>
    </row>
    <row r="193" spans="1:8" ht="15" x14ac:dyDescent="0.25">
      <c r="A193" s="10" t="s">
        <v>48</v>
      </c>
      <c r="B193" s="14">
        <f t="shared" ref="B193:H193" si="296">N163</f>
        <v>0.11566349417603713</v>
      </c>
      <c r="C193" s="14">
        <f t="shared" si="296"/>
        <v>9.5535205643233048E-2</v>
      </c>
      <c r="D193" s="14">
        <f t="shared" si="296"/>
        <v>0.11823858984844553</v>
      </c>
      <c r="E193" s="14">
        <f t="shared" si="296"/>
        <v>0.11198644305180863</v>
      </c>
      <c r="F193" s="14">
        <f t="shared" si="296"/>
        <v>0.14057746612763802</v>
      </c>
      <c r="G193" s="14">
        <f t="shared" si="296"/>
        <v>9.5193404307958432E-2</v>
      </c>
      <c r="H193" s="14">
        <f t="shared" si="296"/>
        <v>8.7086472462082939E-2</v>
      </c>
    </row>
    <row r="194" spans="1:8" ht="15" x14ac:dyDescent="0.25">
      <c r="A194" s="10" t="s">
        <v>25</v>
      </c>
      <c r="B194" s="14">
        <v>0.23</v>
      </c>
      <c r="C194" s="14">
        <v>0.7</v>
      </c>
      <c r="D194" s="14">
        <v>0.3</v>
      </c>
      <c r="E194" s="14">
        <v>0.46</v>
      </c>
      <c r="F194" s="14">
        <v>0.26</v>
      </c>
      <c r="G194" s="14">
        <v>0.2</v>
      </c>
      <c r="H194" s="14">
        <v>0.4</v>
      </c>
    </row>
    <row r="197" spans="1:8" ht="15" x14ac:dyDescent="0.25">
      <c r="A197" s="12"/>
      <c r="B197" s="13" t="s">
        <v>24</v>
      </c>
      <c r="C197" s="13"/>
      <c r="D197" s="13"/>
      <c r="E197" s="13"/>
      <c r="F197" s="13"/>
      <c r="G197" s="13"/>
      <c r="H197" s="13"/>
    </row>
    <row r="198" spans="1:8" ht="15" x14ac:dyDescent="0.25">
      <c r="A198" s="12"/>
      <c r="B198" s="13" t="str">
        <f>B4</f>
        <v>S3 (T30)</v>
      </c>
      <c r="C198" s="13" t="str">
        <f t="shared" ref="C198:H198" si="297">C4</f>
        <v>S4 (T50)</v>
      </c>
      <c r="D198" s="13" t="str">
        <f t="shared" si="297"/>
        <v>S7 (P30)</v>
      </c>
      <c r="E198" s="13" t="str">
        <f t="shared" si="297"/>
        <v>S11 (Ps30)</v>
      </c>
      <c r="F198" s="13" t="str">
        <f t="shared" si="297"/>
        <v>S12 (Phi)</v>
      </c>
      <c r="G198" s="13" t="str">
        <f t="shared" si="297"/>
        <v>S15 (BPR)</v>
      </c>
      <c r="H198" s="13" t="str">
        <f t="shared" si="297"/>
        <v>S20 (W31)</v>
      </c>
    </row>
    <row r="199" spans="1:8" ht="15" x14ac:dyDescent="0.25">
      <c r="A199" s="13" t="s">
        <v>44</v>
      </c>
      <c r="B199" s="46">
        <f t="shared" ref="B199:H199" si="298">B120</f>
        <v>2.5206826334523067E-2</v>
      </c>
      <c r="C199" s="46">
        <f t="shared" si="298"/>
        <v>4.4443899399444424E-2</v>
      </c>
      <c r="D199" s="46">
        <f t="shared" si="298"/>
        <v>4.8123111517534775E-2</v>
      </c>
      <c r="E199" s="46">
        <f t="shared" si="298"/>
        <v>4.0745517692359984E-2</v>
      </c>
      <c r="F199" s="46">
        <f t="shared" si="298"/>
        <v>5.5285459239821214E-2</v>
      </c>
      <c r="G199" s="46">
        <f t="shared" si="298"/>
        <v>4.255486245128396E-2</v>
      </c>
      <c r="H199" s="46">
        <f t="shared" si="298"/>
        <v>3.9227423535244478E-2</v>
      </c>
    </row>
    <row r="200" spans="1:8" ht="15" x14ac:dyDescent="0.25">
      <c r="A200" s="13" t="s">
        <v>45</v>
      </c>
      <c r="B200" s="46">
        <f>B185</f>
        <v>3.8273197000291505E-2</v>
      </c>
      <c r="C200" s="46">
        <f t="shared" ref="C200:H200" si="299">C185</f>
        <v>3.2869849778378889E-2</v>
      </c>
      <c r="D200" s="46">
        <f t="shared" si="299"/>
        <v>5.9324503755780196E-2</v>
      </c>
      <c r="E200" s="46">
        <f t="shared" si="299"/>
        <v>4.9647146914504316E-2</v>
      </c>
      <c r="F200" s="46">
        <f t="shared" si="299"/>
        <v>6.5691616863061533E-2</v>
      </c>
      <c r="G200" s="46">
        <f t="shared" si="299"/>
        <v>3.8816238943224272E-2</v>
      </c>
      <c r="H200" s="46">
        <f t="shared" si="299"/>
        <v>2.7040934408197569E-2</v>
      </c>
    </row>
    <row r="201" spans="1:8" ht="15" x14ac:dyDescent="0.25">
      <c r="A201" s="13" t="s">
        <v>47</v>
      </c>
      <c r="B201" s="46">
        <f t="shared" ref="B201:H201" si="300">N120</f>
        <v>2.3664031203449305E-2</v>
      </c>
      <c r="C201" s="46">
        <f t="shared" si="300"/>
        <v>4.7025356725968435E-2</v>
      </c>
      <c r="D201" s="46">
        <f t="shared" si="300"/>
        <v>6.0561502912780243E-2</v>
      </c>
      <c r="E201" s="46">
        <f t="shared" si="300"/>
        <v>7.4540177594241544E-2</v>
      </c>
      <c r="F201" s="46">
        <f t="shared" si="300"/>
        <v>5.6785025377585743E-2</v>
      </c>
      <c r="G201" s="46">
        <f t="shared" si="300"/>
        <v>4.2689754338069028E-2</v>
      </c>
      <c r="H201" s="46">
        <f t="shared" si="300"/>
        <v>3.9029011618736974E-2</v>
      </c>
    </row>
    <row r="202" spans="1:8" ht="15" x14ac:dyDescent="0.25">
      <c r="A202" s="13" t="s">
        <v>48</v>
      </c>
      <c r="B202" s="46">
        <f>N185</f>
        <v>3.8273197000291505E-2</v>
      </c>
      <c r="C202" s="46">
        <f t="shared" ref="C202:H202" si="301">O185</f>
        <v>3.2869849778378889E-2</v>
      </c>
      <c r="D202" s="46">
        <f t="shared" si="301"/>
        <v>5.9324503755780196E-2</v>
      </c>
      <c r="E202" s="46">
        <f t="shared" si="301"/>
        <v>4.9647146914504316E-2</v>
      </c>
      <c r="F202" s="46">
        <f t="shared" si="301"/>
        <v>6.5691616863061533E-2</v>
      </c>
      <c r="G202" s="46">
        <f t="shared" si="301"/>
        <v>3.8816238943224272E-2</v>
      </c>
      <c r="H202" s="46">
        <f t="shared" si="301"/>
        <v>2.7040934408197569E-2</v>
      </c>
    </row>
    <row r="203" spans="1:8" ht="15" x14ac:dyDescent="0.25">
      <c r="A203" s="13" t="s">
        <v>25</v>
      </c>
      <c r="B203" s="46">
        <v>12.52</v>
      </c>
      <c r="C203" s="46">
        <v>0</v>
      </c>
      <c r="D203" s="46">
        <v>2.4300000000000002</v>
      </c>
      <c r="E203" s="46">
        <v>0.01</v>
      </c>
      <c r="F203" s="46">
        <v>7.25</v>
      </c>
      <c r="G203" s="46">
        <v>0.09</v>
      </c>
      <c r="H203" s="46">
        <v>0.01</v>
      </c>
    </row>
    <row r="204" spans="1:8" ht="15" x14ac:dyDescent="0.25">
      <c r="A204" s="1"/>
    </row>
    <row r="206" spans="1:8" ht="18" x14ac:dyDescent="0.25">
      <c r="B206" s="53" t="s">
        <v>26</v>
      </c>
    </row>
    <row r="208" spans="1:8" x14ac:dyDescent="0.2">
      <c r="E208" s="38"/>
    </row>
    <row r="209" spans="3:24" x14ac:dyDescent="0.2">
      <c r="E209" s="38"/>
    </row>
    <row r="210" spans="3:24" ht="15" customHeight="1" x14ac:dyDescent="0.25">
      <c r="E210" s="38"/>
      <c r="K210" s="1"/>
    </row>
    <row r="211" spans="3:24" ht="15" x14ac:dyDescent="0.25">
      <c r="C211" s="54"/>
      <c r="D211" s="55" t="s">
        <v>26</v>
      </c>
      <c r="E211" s="56"/>
      <c r="F211" s="54"/>
      <c r="G211" s="54"/>
      <c r="H211" s="54"/>
      <c r="I211" s="54"/>
      <c r="V211" t="s">
        <v>60</v>
      </c>
    </row>
    <row r="212" spans="3:24" ht="15" x14ac:dyDescent="0.25">
      <c r="C212" s="55" t="s">
        <v>46</v>
      </c>
      <c r="D212" s="55" t="s">
        <v>29</v>
      </c>
      <c r="E212" s="55" t="s">
        <v>52</v>
      </c>
      <c r="F212" s="55" t="s">
        <v>53</v>
      </c>
      <c r="G212" s="55" t="s">
        <v>54</v>
      </c>
      <c r="H212" s="55" t="s">
        <v>47</v>
      </c>
      <c r="I212" s="55" t="s">
        <v>48</v>
      </c>
      <c r="V212" t="s">
        <v>58</v>
      </c>
      <c r="W212" t="s">
        <v>59</v>
      </c>
      <c r="X212" t="s">
        <v>57</v>
      </c>
    </row>
    <row r="213" spans="3:24" ht="15" x14ac:dyDescent="0.25">
      <c r="C213" s="55">
        <v>32</v>
      </c>
      <c r="D213" s="54">
        <v>92.629000000000005</v>
      </c>
      <c r="E213" s="54">
        <v>104.17149999999999</v>
      </c>
      <c r="F213" s="54">
        <v>97.055599999999998</v>
      </c>
      <c r="G213" s="54">
        <v>117.5265</v>
      </c>
      <c r="H213" s="54">
        <v>104.0026</v>
      </c>
      <c r="I213" s="54">
        <v>117.5265</v>
      </c>
      <c r="V213" s="54">
        <v>113.42619999999999</v>
      </c>
      <c r="W213" s="54">
        <v>76.990200000000002</v>
      </c>
      <c r="X213" s="54">
        <v>104.17149999999999</v>
      </c>
    </row>
    <row r="214" spans="3:24" ht="15" x14ac:dyDescent="0.25">
      <c r="C214" s="55">
        <v>33</v>
      </c>
      <c r="D214" s="54">
        <v>106.8738</v>
      </c>
      <c r="E214" s="54">
        <v>95.552300000000002</v>
      </c>
      <c r="F214" s="54">
        <v>101.0166</v>
      </c>
      <c r="G214" s="54">
        <v>106.83580000000001</v>
      </c>
      <c r="H214" s="54">
        <v>97.937600000000003</v>
      </c>
      <c r="I214" s="54">
        <v>106.83580000000001</v>
      </c>
      <c r="V214" s="54">
        <v>120.0907</v>
      </c>
      <c r="W214" s="54">
        <v>67.736500000000007</v>
      </c>
      <c r="X214" s="54">
        <v>95.552300000000002</v>
      </c>
    </row>
    <row r="215" spans="3:24" ht="15" x14ac:dyDescent="0.25">
      <c r="C215" s="55">
        <v>34</v>
      </c>
      <c r="D215" s="54">
        <v>112.21299999999999</v>
      </c>
      <c r="E215" s="54">
        <v>89.478999999999999</v>
      </c>
      <c r="F215" s="54">
        <v>105.31870000000001</v>
      </c>
      <c r="G215" s="54">
        <v>115.4708</v>
      </c>
      <c r="H215" s="54">
        <v>103.86499999999999</v>
      </c>
      <c r="I215" s="54">
        <v>115.4708</v>
      </c>
      <c r="V215" s="54">
        <v>120.2169</v>
      </c>
      <c r="W215" s="54">
        <v>62.148200000000003</v>
      </c>
      <c r="X215" s="54">
        <v>89.478999999999999</v>
      </c>
    </row>
    <row r="216" spans="3:24" ht="15" x14ac:dyDescent="0.25">
      <c r="C216" s="55">
        <v>35</v>
      </c>
      <c r="D216" s="54">
        <v>101.0656</v>
      </c>
      <c r="E216" s="54">
        <v>88.534000000000006</v>
      </c>
      <c r="F216" s="54">
        <v>109.9391</v>
      </c>
      <c r="G216" s="54">
        <v>77.495800000000003</v>
      </c>
      <c r="H216" s="54">
        <v>90.239800000000002</v>
      </c>
      <c r="I216" s="54">
        <v>77.495800000000003</v>
      </c>
      <c r="V216" s="54">
        <v>122.33710000000001</v>
      </c>
      <c r="W216" s="54">
        <v>48.804000000000002</v>
      </c>
      <c r="X216" s="54">
        <v>88.534000000000006</v>
      </c>
    </row>
    <row r="217" spans="3:24" ht="15" x14ac:dyDescent="0.25">
      <c r="C217" s="55">
        <v>36</v>
      </c>
      <c r="D217" s="54">
        <v>91.860200000000006</v>
      </c>
      <c r="E217" s="54">
        <v>86.440799999999996</v>
      </c>
      <c r="F217" s="54">
        <v>114.8057</v>
      </c>
      <c r="G217" s="54">
        <v>97.622</v>
      </c>
      <c r="H217" s="54">
        <v>89.971999999999994</v>
      </c>
      <c r="I217" s="54">
        <v>97.622</v>
      </c>
      <c r="V217" s="54">
        <v>113.88460000000001</v>
      </c>
      <c r="W217" s="54">
        <v>60.123800000000003</v>
      </c>
      <c r="X217" s="54">
        <v>86.440799999999996</v>
      </c>
    </row>
    <row r="218" spans="3:24" ht="15" x14ac:dyDescent="0.25">
      <c r="C218" s="55">
        <v>37</v>
      </c>
      <c r="D218" s="54">
        <v>80.140299999999996</v>
      </c>
      <c r="E218" s="54">
        <v>69.271299999999997</v>
      </c>
      <c r="F218" s="54">
        <v>119.76479999999999</v>
      </c>
      <c r="G218" s="54">
        <v>120.9834</v>
      </c>
      <c r="H218" s="54">
        <v>113.76609999999999</v>
      </c>
      <c r="I218" s="54">
        <v>120.9834</v>
      </c>
      <c r="V218" s="54">
        <v>91.4375</v>
      </c>
      <c r="W218" s="54">
        <v>65.875699999999995</v>
      </c>
      <c r="X218" s="54">
        <v>69.271299999999997</v>
      </c>
    </row>
    <row r="219" spans="3:24" ht="15" x14ac:dyDescent="0.25">
      <c r="C219" s="55">
        <v>38</v>
      </c>
      <c r="D219" s="54">
        <v>118.1601</v>
      </c>
      <c r="E219" s="54">
        <v>128.83320000000001</v>
      </c>
      <c r="F219" s="54">
        <v>124.5414</v>
      </c>
      <c r="G219" s="54">
        <v>61.972299999999997</v>
      </c>
      <c r="H219" s="54">
        <v>125.3245</v>
      </c>
      <c r="I219" s="54">
        <v>61.972299999999997</v>
      </c>
      <c r="V219" s="54">
        <v>88.637500000000003</v>
      </c>
      <c r="W219" s="54">
        <v>117.29770000000001</v>
      </c>
      <c r="X219" s="54">
        <v>128.83320000000001</v>
      </c>
    </row>
    <row r="220" spans="3:24" ht="15" x14ac:dyDescent="0.25">
      <c r="C220" s="55">
        <v>39</v>
      </c>
      <c r="D220" s="54">
        <v>103.41119999999999</v>
      </c>
      <c r="E220" s="54">
        <v>131.08109999999999</v>
      </c>
      <c r="F220" s="54">
        <v>128.70500000000001</v>
      </c>
      <c r="G220" s="54">
        <v>130.86600000000001</v>
      </c>
      <c r="H220" s="54">
        <v>119.2846</v>
      </c>
      <c r="I220" s="54">
        <v>130.86600000000001</v>
      </c>
      <c r="V220" s="54">
        <v>93.398300000000006</v>
      </c>
      <c r="W220" s="54">
        <v>107.1404</v>
      </c>
      <c r="X220" s="54">
        <v>131.08109999999999</v>
      </c>
    </row>
    <row r="221" spans="3:24" ht="15" x14ac:dyDescent="0.25">
      <c r="C221" s="55">
        <v>40</v>
      </c>
      <c r="D221" s="54">
        <v>101.7574</v>
      </c>
      <c r="E221" s="54">
        <v>127.86669999999999</v>
      </c>
      <c r="F221" s="54">
        <v>131.67400000000001</v>
      </c>
      <c r="G221" s="54">
        <v>124.3836</v>
      </c>
      <c r="H221" s="54">
        <v>127.02809999999999</v>
      </c>
      <c r="I221" s="54">
        <v>124.3836</v>
      </c>
      <c r="V221" s="54">
        <v>95.118099999999998</v>
      </c>
      <c r="W221" s="54">
        <v>110.9131</v>
      </c>
      <c r="X221" s="54">
        <v>127.86669999999999</v>
      </c>
    </row>
    <row r="222" spans="3:24" ht="15" x14ac:dyDescent="0.25">
      <c r="C222" s="55">
        <v>41</v>
      </c>
      <c r="D222" s="54">
        <v>109.9298</v>
      </c>
      <c r="E222" s="54">
        <v>131.5239</v>
      </c>
      <c r="F222" s="54">
        <v>132.79849999999999</v>
      </c>
      <c r="G222" s="54">
        <v>119.58620000000001</v>
      </c>
      <c r="H222" s="54">
        <v>102.7925</v>
      </c>
      <c r="I222" s="54">
        <v>119.58620000000001</v>
      </c>
      <c r="V222" s="54">
        <v>89.8887</v>
      </c>
      <c r="W222" s="54">
        <v>111.238</v>
      </c>
      <c r="X222" s="54">
        <v>131.5239</v>
      </c>
    </row>
    <row r="223" spans="3:24" ht="15" x14ac:dyDescent="0.25">
      <c r="C223" s="55">
        <v>42</v>
      </c>
      <c r="D223" s="54">
        <v>89.937799999999996</v>
      </c>
      <c r="E223" s="54">
        <v>73.800299999999993</v>
      </c>
      <c r="F223" s="54">
        <v>131.5231</v>
      </c>
      <c r="G223" s="54">
        <v>112.533</v>
      </c>
      <c r="H223" s="54">
        <v>123.0629</v>
      </c>
      <c r="I223" s="54">
        <v>112.533</v>
      </c>
      <c r="V223" s="54">
        <v>83.4756</v>
      </c>
      <c r="W223" s="54">
        <v>102.9143</v>
      </c>
      <c r="X223" s="54">
        <v>73.800299999999993</v>
      </c>
    </row>
    <row r="224" spans="3:24" ht="15" x14ac:dyDescent="0.25">
      <c r="C224" s="55">
        <v>43</v>
      </c>
      <c r="D224" s="54">
        <v>116.5322</v>
      </c>
      <c r="E224" s="54">
        <v>127.6724</v>
      </c>
      <c r="F224" s="54">
        <v>127.55029999999999</v>
      </c>
      <c r="G224" s="54">
        <v>126.1002</v>
      </c>
      <c r="H224" s="54">
        <v>110.1876</v>
      </c>
      <c r="I224" s="54">
        <v>126.1002</v>
      </c>
      <c r="V224" s="54">
        <v>108.24250000000001</v>
      </c>
      <c r="W224" s="54">
        <v>107.4807</v>
      </c>
      <c r="X224" s="54">
        <v>127.6724</v>
      </c>
    </row>
    <row r="225" spans="3:24" ht="15" x14ac:dyDescent="0.25">
      <c r="C225" s="55">
        <v>44</v>
      </c>
      <c r="D225" s="54">
        <v>129.274</v>
      </c>
      <c r="E225" s="54">
        <v>109.1592</v>
      </c>
      <c r="F225" s="54">
        <v>120.90170000000001</v>
      </c>
      <c r="G225" s="54">
        <v>98.911100000000005</v>
      </c>
      <c r="H225" s="54">
        <v>116.88849999999999</v>
      </c>
      <c r="I225" s="54">
        <v>98.911100000000005</v>
      </c>
      <c r="V225" s="54">
        <v>111.5681</v>
      </c>
      <c r="W225" s="54">
        <v>111.6332</v>
      </c>
      <c r="X225" s="54">
        <v>109.1592</v>
      </c>
    </row>
    <row r="226" spans="3:24" ht="15" x14ac:dyDescent="0.25">
      <c r="C226" s="55">
        <v>45</v>
      </c>
      <c r="D226" s="54">
        <v>117.2868</v>
      </c>
      <c r="E226" s="54">
        <v>117.6617</v>
      </c>
      <c r="F226" s="54">
        <v>111.8528</v>
      </c>
      <c r="G226" s="54">
        <v>73.600499999999997</v>
      </c>
      <c r="H226" s="54">
        <v>122.3302</v>
      </c>
      <c r="I226" s="54">
        <v>73.600499999999997</v>
      </c>
      <c r="V226" s="54">
        <v>105.6502</v>
      </c>
      <c r="W226" s="54">
        <v>97.6738</v>
      </c>
      <c r="X226" s="54">
        <v>117.6617</v>
      </c>
    </row>
    <row r="227" spans="3:24" ht="15" x14ac:dyDescent="0.25">
      <c r="C227" s="55">
        <v>46</v>
      </c>
      <c r="D227" s="54">
        <v>105.3678</v>
      </c>
      <c r="E227" s="54">
        <v>102.6005</v>
      </c>
      <c r="F227" s="54">
        <v>100.8124</v>
      </c>
      <c r="G227" s="54">
        <v>86.043999999999997</v>
      </c>
      <c r="H227" s="54">
        <v>89.821399999999997</v>
      </c>
      <c r="I227" s="54">
        <v>86.043999999999997</v>
      </c>
      <c r="V227" s="54">
        <v>102.5308</v>
      </c>
      <c r="W227" s="54">
        <v>104.9627</v>
      </c>
      <c r="X227" s="54">
        <v>102.6005</v>
      </c>
    </row>
    <row r="228" spans="3:24" ht="15" x14ac:dyDescent="0.25">
      <c r="C228" s="55">
        <v>47</v>
      </c>
      <c r="D228" s="54">
        <v>111.9071</v>
      </c>
      <c r="E228" s="54">
        <v>102.36239999999999</v>
      </c>
      <c r="F228" s="54">
        <v>88.220200000000006</v>
      </c>
      <c r="G228" s="54">
        <v>120.29430000000001</v>
      </c>
      <c r="H228" s="54">
        <v>78.465400000000002</v>
      </c>
      <c r="I228" s="54">
        <v>120.29430000000001</v>
      </c>
      <c r="V228" s="54">
        <v>96.736800000000002</v>
      </c>
      <c r="W228" s="54">
        <v>100.375</v>
      </c>
      <c r="X228" s="54">
        <v>102.36239999999999</v>
      </c>
    </row>
    <row r="229" spans="3:24" ht="15" x14ac:dyDescent="0.25">
      <c r="C229" s="55">
        <v>48</v>
      </c>
      <c r="D229" s="54">
        <v>92.409300000000002</v>
      </c>
      <c r="E229" s="54">
        <v>105.438</v>
      </c>
      <c r="F229" s="54">
        <v>74.489400000000003</v>
      </c>
      <c r="G229" s="54">
        <v>126.07080000000001</v>
      </c>
      <c r="H229" s="54">
        <v>49.7029</v>
      </c>
      <c r="I229" s="54">
        <v>126.07080000000001</v>
      </c>
      <c r="V229" s="54">
        <v>73.207800000000006</v>
      </c>
      <c r="W229" s="54">
        <v>90.942099999999996</v>
      </c>
      <c r="X229" s="54">
        <v>105.438</v>
      </c>
    </row>
    <row r="230" spans="3:24" ht="15" x14ac:dyDescent="0.25">
      <c r="C230" s="55">
        <v>49</v>
      </c>
      <c r="D230" s="54">
        <v>130.44970000000001</v>
      </c>
      <c r="E230" s="54">
        <v>103.33159999999999</v>
      </c>
      <c r="F230" s="54">
        <v>59.9848</v>
      </c>
      <c r="G230" s="54">
        <v>75.212900000000005</v>
      </c>
      <c r="H230" s="54">
        <v>60.086300000000001</v>
      </c>
      <c r="I230" s="54">
        <v>75.212900000000005</v>
      </c>
      <c r="V230" s="54">
        <v>62.947499999999998</v>
      </c>
      <c r="W230" s="54">
        <v>88.808199999999999</v>
      </c>
      <c r="X230" s="54">
        <v>103.33159999999999</v>
      </c>
    </row>
    <row r="231" spans="3:24" ht="15" x14ac:dyDescent="0.25">
      <c r="C231" s="55">
        <v>50</v>
      </c>
      <c r="D231" s="54">
        <v>93.796999999999997</v>
      </c>
      <c r="E231" s="54">
        <v>97.842699999999994</v>
      </c>
      <c r="F231" s="54">
        <v>45.0229</v>
      </c>
      <c r="G231" s="54">
        <v>124.068</v>
      </c>
      <c r="H231" s="54">
        <v>39.671500000000002</v>
      </c>
      <c r="I231" s="54">
        <v>124.068</v>
      </c>
      <c r="V231" s="54">
        <v>61.526499999999999</v>
      </c>
      <c r="W231" s="54">
        <v>103.28270000000001</v>
      </c>
      <c r="X231" s="54">
        <v>97.842699999999994</v>
      </c>
    </row>
    <row r="232" spans="3:24" x14ac:dyDescent="0.2">
      <c r="E232" s="38"/>
    </row>
    <row r="233" spans="3:24" ht="15" x14ac:dyDescent="0.25">
      <c r="C233" s="54"/>
      <c r="D233" s="55" t="s">
        <v>51</v>
      </c>
      <c r="E233" s="56"/>
      <c r="F233" s="54"/>
      <c r="G233" s="54"/>
      <c r="H233" s="54"/>
      <c r="I233" s="54"/>
    </row>
    <row r="234" spans="3:24" ht="15" x14ac:dyDescent="0.25">
      <c r="C234" s="55" t="s">
        <v>46</v>
      </c>
      <c r="D234" s="55" t="s">
        <v>29</v>
      </c>
      <c r="E234" s="55" t="s">
        <v>52</v>
      </c>
      <c r="F234" s="55" t="s">
        <v>44</v>
      </c>
      <c r="G234" s="55" t="s">
        <v>45</v>
      </c>
      <c r="H234" s="55" t="s">
        <v>47</v>
      </c>
      <c r="I234" s="55" t="s">
        <v>48</v>
      </c>
    </row>
    <row r="235" spans="3:24" ht="15" x14ac:dyDescent="0.25">
      <c r="C235" s="55">
        <v>32</v>
      </c>
      <c r="D235" s="54">
        <f>D213</f>
        <v>92.629000000000005</v>
      </c>
      <c r="E235" s="57">
        <f>ABS(E213-$D235)/E213</f>
        <v>0.11080285874735403</v>
      </c>
      <c r="F235" s="57">
        <f>ABS(F213-$D235)/F213</f>
        <v>4.5608908707998233E-2</v>
      </c>
      <c r="G235" s="57">
        <f>ABS(G213-$D235)/G213</f>
        <v>0.21184583902353932</v>
      </c>
      <c r="H235" s="57">
        <f t="shared" ref="E235:I244" si="302">ABS(H213-$D235)/H213</f>
        <v>0.10935880449142614</v>
      </c>
      <c r="I235" s="57">
        <f t="shared" si="302"/>
        <v>0.21184583902353932</v>
      </c>
    </row>
    <row r="236" spans="3:24" ht="15" x14ac:dyDescent="0.25">
      <c r="C236" s="55">
        <v>33</v>
      </c>
      <c r="D236" s="54">
        <f t="shared" ref="D236:D253" si="303">D214</f>
        <v>106.8738</v>
      </c>
      <c r="E236" s="57">
        <f>ABS(E214-$D236)/E214</f>
        <v>0.11848485070479726</v>
      </c>
      <c r="F236" s="57">
        <f t="shared" si="302"/>
        <v>5.7982549402771484E-2</v>
      </c>
      <c r="G236" s="57">
        <f>ABS(G214-$D236)/G214</f>
        <v>3.5568601536186089E-4</v>
      </c>
      <c r="H236" s="57">
        <f t="shared" si="302"/>
        <v>9.1243812386662515E-2</v>
      </c>
      <c r="I236" s="57">
        <f t="shared" si="302"/>
        <v>3.5568601536186089E-4</v>
      </c>
    </row>
    <row r="237" spans="3:24" ht="15" x14ac:dyDescent="0.25">
      <c r="C237" s="55">
        <v>34</v>
      </c>
      <c r="D237" s="54">
        <f t="shared" si="303"/>
        <v>112.21299999999999</v>
      </c>
      <c r="E237" s="57">
        <f>ABS(E215-$D237)/E215</f>
        <v>0.25407078755909202</v>
      </c>
      <c r="F237" s="57">
        <f t="shared" si="302"/>
        <v>6.5461309340126561E-2</v>
      </c>
      <c r="G237" s="57">
        <f>ABS(G215-$D237)/G215</f>
        <v>2.8213193292157004E-2</v>
      </c>
      <c r="H237" s="57">
        <f t="shared" si="302"/>
        <v>8.0373561835074367E-2</v>
      </c>
      <c r="I237" s="57">
        <f t="shared" si="302"/>
        <v>2.8213193292157004E-2</v>
      </c>
    </row>
    <row r="238" spans="3:24" ht="15" x14ac:dyDescent="0.25">
      <c r="C238" s="55">
        <v>35</v>
      </c>
      <c r="D238" s="54">
        <f t="shared" si="303"/>
        <v>101.0656</v>
      </c>
      <c r="E238" s="57">
        <f>ABS(E216-$D238)/E216</f>
        <v>0.1415456208914089</v>
      </c>
      <c r="F238" s="57">
        <f t="shared" si="302"/>
        <v>8.0712867396585869E-2</v>
      </c>
      <c r="G238" s="57">
        <f>ABS(G216-$D238)/G216</f>
        <v>0.30414293419772426</v>
      </c>
      <c r="H238" s="57">
        <f t="shared" si="302"/>
        <v>0.11996702120350444</v>
      </c>
      <c r="I238" s="57">
        <f t="shared" si="302"/>
        <v>0.30414293419772426</v>
      </c>
    </row>
    <row r="239" spans="3:24" ht="15" x14ac:dyDescent="0.25">
      <c r="C239" s="55">
        <v>36</v>
      </c>
      <c r="D239" s="54">
        <f t="shared" si="303"/>
        <v>91.860200000000006</v>
      </c>
      <c r="E239" s="57">
        <f t="shared" si="302"/>
        <v>6.2694931097352302E-2</v>
      </c>
      <c r="F239" s="57">
        <f>ABS(F217-$D239)/F217</f>
        <v>0.19986376983024357</v>
      </c>
      <c r="G239" s="57">
        <f>ABS(G217-$D239)/G217</f>
        <v>5.9021532031714098E-2</v>
      </c>
      <c r="H239" s="57">
        <f t="shared" si="302"/>
        <v>2.0986529142399991E-2</v>
      </c>
      <c r="I239" s="57">
        <f t="shared" si="302"/>
        <v>5.9021532031714098E-2</v>
      </c>
    </row>
    <row r="240" spans="3:24" ht="15" x14ac:dyDescent="0.25">
      <c r="C240" s="55">
        <v>37</v>
      </c>
      <c r="D240" s="54">
        <f t="shared" si="303"/>
        <v>80.140299999999996</v>
      </c>
      <c r="E240" s="57">
        <f t="shared" si="302"/>
        <v>0.15690480761873965</v>
      </c>
      <c r="F240" s="57">
        <f>ABS(F218-$D240)/F218</f>
        <v>0.33085263783682684</v>
      </c>
      <c r="G240" s="57">
        <f>ABS(G218-$D240)/G218</f>
        <v>0.33759259534779157</v>
      </c>
      <c r="H240" s="57">
        <f t="shared" si="302"/>
        <v>0.2955695941058013</v>
      </c>
      <c r="I240" s="57">
        <f t="shared" si="302"/>
        <v>0.33759259534779157</v>
      </c>
    </row>
    <row r="241" spans="3:25" ht="15" x14ac:dyDescent="0.25">
      <c r="C241" s="55">
        <v>38</v>
      </c>
      <c r="D241" s="54">
        <f t="shared" si="303"/>
        <v>118.1601</v>
      </c>
      <c r="E241" s="57">
        <f t="shared" si="302"/>
        <v>8.2844328946265436E-2</v>
      </c>
      <c r="F241" s="57">
        <f t="shared" si="302"/>
        <v>5.1238383380947994E-2</v>
      </c>
      <c r="G241" s="57">
        <f>ABS(G219-$D241)/G219</f>
        <v>0.90665991096021936</v>
      </c>
      <c r="H241" s="57">
        <f t="shared" si="302"/>
        <v>5.7166795000179536E-2</v>
      </c>
      <c r="I241" s="57">
        <f t="shared" si="302"/>
        <v>0.90665991096021936</v>
      </c>
    </row>
    <row r="242" spans="3:25" ht="15" x14ac:dyDescent="0.25">
      <c r="C242" s="55">
        <v>39</v>
      </c>
      <c r="D242" s="54">
        <f t="shared" si="303"/>
        <v>103.41119999999999</v>
      </c>
      <c r="E242" s="57">
        <f t="shared" si="302"/>
        <v>0.211089928296299</v>
      </c>
      <c r="F242" s="57">
        <f t="shared" si="302"/>
        <v>0.19652538751408272</v>
      </c>
      <c r="G242" s="57">
        <f t="shared" si="302"/>
        <v>0.20979322360276936</v>
      </c>
      <c r="H242" s="57">
        <f t="shared" si="302"/>
        <v>0.13307166222630587</v>
      </c>
      <c r="I242" s="57">
        <f t="shared" si="302"/>
        <v>0.20979322360276936</v>
      </c>
    </row>
    <row r="243" spans="3:25" ht="15" x14ac:dyDescent="0.25">
      <c r="C243" s="55">
        <v>40</v>
      </c>
      <c r="D243" s="54">
        <f t="shared" si="303"/>
        <v>101.7574</v>
      </c>
      <c r="E243" s="57">
        <f t="shared" si="302"/>
        <v>0.20419155260908423</v>
      </c>
      <c r="F243" s="57">
        <f t="shared" si="302"/>
        <v>0.22720202925406688</v>
      </c>
      <c r="G243" s="57">
        <f t="shared" si="302"/>
        <v>0.18190661791425877</v>
      </c>
      <c r="H243" s="57">
        <f t="shared" si="302"/>
        <v>0.19893787280137223</v>
      </c>
      <c r="I243" s="57">
        <f t="shared" si="302"/>
        <v>0.18190661791425877</v>
      </c>
    </row>
    <row r="244" spans="3:25" ht="15" x14ac:dyDescent="0.25">
      <c r="C244" s="55">
        <v>41</v>
      </c>
      <c r="D244" s="54">
        <f t="shared" si="303"/>
        <v>109.9298</v>
      </c>
      <c r="E244" s="57">
        <f t="shared" si="302"/>
        <v>0.16418384795463029</v>
      </c>
      <c r="F244" s="57">
        <f t="shared" si="302"/>
        <v>0.17220601136308009</v>
      </c>
      <c r="G244" s="57">
        <f t="shared" si="302"/>
        <v>8.0748447563347647E-2</v>
      </c>
      <c r="H244" s="57">
        <f t="shared" si="302"/>
        <v>6.943405404090762E-2</v>
      </c>
      <c r="I244" s="57">
        <f t="shared" si="302"/>
        <v>8.0748447563347647E-2</v>
      </c>
    </row>
    <row r="245" spans="3:25" ht="15" x14ac:dyDescent="0.25">
      <c r="C245" s="55">
        <v>42</v>
      </c>
      <c r="D245" s="54">
        <f t="shared" si="303"/>
        <v>89.937799999999996</v>
      </c>
      <c r="E245" s="57">
        <f t="shared" ref="E245:I254" si="304">ABS(E223-$D245)/E223</f>
        <v>0.21866442277334922</v>
      </c>
      <c r="F245" s="57">
        <f t="shared" si="304"/>
        <v>0.31618248049202008</v>
      </c>
      <c r="G245" s="57">
        <f t="shared" si="304"/>
        <v>0.20078732460700421</v>
      </c>
      <c r="H245" s="57">
        <f t="shared" si="304"/>
        <v>0.26917210629686122</v>
      </c>
      <c r="I245" s="57">
        <f t="shared" si="304"/>
        <v>0.20078732460700421</v>
      </c>
    </row>
    <row r="246" spans="3:25" ht="15" x14ac:dyDescent="0.25">
      <c r="C246" s="55">
        <v>43</v>
      </c>
      <c r="D246" s="54">
        <f t="shared" si="303"/>
        <v>116.5322</v>
      </c>
      <c r="E246" s="57">
        <f t="shared" si="304"/>
        <v>8.7256133667104191E-2</v>
      </c>
      <c r="F246" s="57">
        <f t="shared" si="304"/>
        <v>8.6382391887749307E-2</v>
      </c>
      <c r="G246" s="57">
        <f t="shared" si="304"/>
        <v>7.5876168316941592E-2</v>
      </c>
      <c r="H246" s="57">
        <f t="shared" si="304"/>
        <v>5.7579981776533833E-2</v>
      </c>
      <c r="I246" s="57">
        <f t="shared" si="304"/>
        <v>7.5876168316941592E-2</v>
      </c>
    </row>
    <row r="247" spans="3:25" ht="15" x14ac:dyDescent="0.25">
      <c r="C247" s="55">
        <v>44</v>
      </c>
      <c r="D247" s="54">
        <f t="shared" si="303"/>
        <v>129.274</v>
      </c>
      <c r="E247" s="57">
        <f t="shared" si="304"/>
        <v>0.1842703134504467</v>
      </c>
      <c r="F247" s="57">
        <f t="shared" si="304"/>
        <v>6.9248819495507472E-2</v>
      </c>
      <c r="G247" s="57">
        <f t="shared" si="304"/>
        <v>0.3069716139037984</v>
      </c>
      <c r="H247" s="57">
        <f t="shared" si="304"/>
        <v>0.10595995328881805</v>
      </c>
      <c r="I247" s="57">
        <f t="shared" si="304"/>
        <v>0.3069716139037984</v>
      </c>
    </row>
    <row r="248" spans="3:25" ht="15" x14ac:dyDescent="0.25">
      <c r="C248" s="55">
        <v>45</v>
      </c>
      <c r="D248" s="54">
        <f t="shared" si="303"/>
        <v>117.2868</v>
      </c>
      <c r="E248" s="57">
        <f t="shared" si="304"/>
        <v>3.1862534707555366E-3</v>
      </c>
      <c r="F248" s="57">
        <f t="shared" si="304"/>
        <v>4.8581707386851268E-2</v>
      </c>
      <c r="G248" s="57">
        <f t="shared" si="304"/>
        <v>0.59355982635987536</v>
      </c>
      <c r="H248" s="57">
        <f t="shared" si="304"/>
        <v>4.1227758967123454E-2</v>
      </c>
      <c r="I248" s="57">
        <f t="shared" si="304"/>
        <v>0.59355982635987536</v>
      </c>
    </row>
    <row r="249" spans="3:25" ht="15" x14ac:dyDescent="0.25">
      <c r="C249" s="55">
        <v>46</v>
      </c>
      <c r="D249" s="54">
        <f t="shared" si="303"/>
        <v>105.3678</v>
      </c>
      <c r="E249" s="57">
        <f t="shared" si="304"/>
        <v>2.6971603452224949E-2</v>
      </c>
      <c r="F249" s="57">
        <f t="shared" si="304"/>
        <v>4.5186901611309782E-2</v>
      </c>
      <c r="G249" s="57">
        <f t="shared" si="304"/>
        <v>0.22458044721305387</v>
      </c>
      <c r="H249" s="57">
        <f t="shared" si="304"/>
        <v>0.17308124789860774</v>
      </c>
      <c r="I249" s="57">
        <f t="shared" si="304"/>
        <v>0.22458044721305387</v>
      </c>
    </row>
    <row r="250" spans="3:25" ht="15" x14ac:dyDescent="0.25">
      <c r="C250" s="55">
        <v>47</v>
      </c>
      <c r="D250" s="54">
        <f t="shared" si="303"/>
        <v>111.9071</v>
      </c>
      <c r="E250" s="57">
        <f t="shared" si="304"/>
        <v>9.3244199041835743E-2</v>
      </c>
      <c r="F250" s="57">
        <f t="shared" si="304"/>
        <v>0.26849746429955945</v>
      </c>
      <c r="G250" s="57">
        <f t="shared" si="304"/>
        <v>6.972233929620944E-2</v>
      </c>
      <c r="H250" s="57">
        <f t="shared" si="304"/>
        <v>0.42619676953153868</v>
      </c>
      <c r="I250" s="57">
        <f t="shared" si="304"/>
        <v>6.972233929620944E-2</v>
      </c>
    </row>
    <row r="251" spans="3:25" ht="15" x14ac:dyDescent="0.25">
      <c r="C251" s="55">
        <v>48</v>
      </c>
      <c r="D251" s="54">
        <f t="shared" si="303"/>
        <v>92.409300000000002</v>
      </c>
      <c r="E251" s="57">
        <f t="shared" si="304"/>
        <v>0.1235674045410573</v>
      </c>
      <c r="F251" s="57">
        <f t="shared" si="304"/>
        <v>0.24056979919290528</v>
      </c>
      <c r="G251" s="57">
        <f t="shared" si="304"/>
        <v>0.26700473067514446</v>
      </c>
      <c r="H251" s="57">
        <f t="shared" si="304"/>
        <v>0.85923356584827049</v>
      </c>
      <c r="I251" s="57">
        <f t="shared" si="304"/>
        <v>0.26700473067514446</v>
      </c>
    </row>
    <row r="252" spans="3:25" ht="15" x14ac:dyDescent="0.25">
      <c r="C252" s="55">
        <v>49</v>
      </c>
      <c r="D252" s="54">
        <f t="shared" si="303"/>
        <v>130.44970000000001</v>
      </c>
      <c r="E252" s="57">
        <f t="shared" si="304"/>
        <v>0.26243762798601794</v>
      </c>
      <c r="F252" s="57">
        <f t="shared" si="304"/>
        <v>1.1747125938571106</v>
      </c>
      <c r="G252" s="57">
        <f t="shared" si="304"/>
        <v>0.73440593302478696</v>
      </c>
      <c r="H252" s="57">
        <f t="shared" si="304"/>
        <v>1.1710389889209356</v>
      </c>
      <c r="I252" s="57">
        <f t="shared" si="304"/>
        <v>0.73440593302478696</v>
      </c>
    </row>
    <row r="253" spans="3:25" ht="15" x14ac:dyDescent="0.25">
      <c r="C253" s="55">
        <v>50</v>
      </c>
      <c r="D253" s="54">
        <f t="shared" si="303"/>
        <v>93.796999999999997</v>
      </c>
      <c r="E253" s="57">
        <f t="shared" si="304"/>
        <v>4.1349022461563273E-2</v>
      </c>
      <c r="F253" s="57">
        <f t="shared" si="304"/>
        <v>1.0833176005988063</v>
      </c>
      <c r="G253" s="57">
        <f t="shared" si="304"/>
        <v>0.24398716832704648</v>
      </c>
      <c r="H253" s="57">
        <f t="shared" si="304"/>
        <v>1.3643421599889087</v>
      </c>
      <c r="I253" s="57">
        <f t="shared" si="304"/>
        <v>0.24398716832704648</v>
      </c>
    </row>
    <row r="254" spans="3:25" x14ac:dyDescent="0.2">
      <c r="E254" s="38"/>
    </row>
    <row r="255" spans="3:25" x14ac:dyDescent="0.2">
      <c r="E255" s="38"/>
    </row>
    <row r="256" spans="3:25" x14ac:dyDescent="0.2">
      <c r="E256" s="38"/>
      <c r="Y256" s="4"/>
    </row>
    <row r="257" spans="3:25" x14ac:dyDescent="0.2">
      <c r="C257" s="51"/>
      <c r="D257" s="51"/>
      <c r="Y257" s="4"/>
    </row>
    <row r="258" spans="3:25" x14ac:dyDescent="0.2">
      <c r="C258" s="51"/>
      <c r="D258" s="51"/>
      <c r="Y258" s="4"/>
    </row>
    <row r="259" spans="3:25" x14ac:dyDescent="0.2">
      <c r="C259" s="51"/>
      <c r="D259" s="51"/>
      <c r="Y259" s="4"/>
    </row>
    <row r="260" spans="3:25" x14ac:dyDescent="0.2">
      <c r="C260" s="51"/>
      <c r="D260" s="51"/>
      <c r="Y260" s="4"/>
    </row>
    <row r="261" spans="3:25" x14ac:dyDescent="0.2">
      <c r="C261" s="51"/>
      <c r="D261" s="51"/>
      <c r="Y261" s="4"/>
    </row>
    <row r="262" spans="3:25" x14ac:dyDescent="0.2">
      <c r="Y262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SAR</vt:lpstr>
      <vt:lpstr>Data C-MAPSS</vt:lpstr>
      <vt:lpstr>Data C-MAPSS fullGoodData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Grenyer, Alex</dc:creator>
  <cp:lastModifiedBy>Alex Grenyer</cp:lastModifiedBy>
  <dcterms:created xsi:type="dcterms:W3CDTF">2021-12-14T10:03:06Z</dcterms:created>
  <dcterms:modified xsi:type="dcterms:W3CDTF">2022-01-09T13:19:06Z</dcterms:modified>
</cp:coreProperties>
</file>