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rolinagolicz/Desktop/Soil use and management/Manuscript submission/"/>
    </mc:Choice>
  </mc:AlternateContent>
  <xr:revisionPtr revIDLastSave="0" documentId="13_ncr:1_{84A8EA8D-2577-7149-B1F4-1B3A3A9D5DE6}" xr6:coauthVersionLast="45" xr6:coauthVersionMax="45" xr10:uidLastSave="{00000000-0000-0000-0000-000000000000}"/>
  <bookViews>
    <workbookView xWindow="1520" yWindow="460" windowWidth="23220" windowHeight="16680" activeTab="3" xr2:uid="{E7C3F6FA-1239-EC45-98FC-3BEBFB70F53C}"/>
  </bookViews>
  <sheets>
    <sheet name="Standards" sheetId="6" r:id="rId1"/>
    <sheet name="Extractants" sheetId="2" r:id="rId2"/>
    <sheet name="Temperature" sheetId="3" r:id="rId3"/>
    <sheet name="Dilution" sheetId="4" r:id="rId4"/>
    <sheet name="Data from literature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4" i="6" l="1"/>
  <c r="E14" i="6"/>
  <c r="D28" i="6"/>
  <c r="J27" i="6"/>
  <c r="I27" i="6"/>
  <c r="H27" i="6"/>
  <c r="G27" i="6"/>
  <c r="F27" i="6"/>
  <c r="E27" i="6"/>
  <c r="D27" i="6"/>
  <c r="I20" i="6"/>
  <c r="H20" i="6"/>
  <c r="G20" i="6"/>
  <c r="F20" i="6"/>
  <c r="E20" i="6"/>
  <c r="D20" i="6"/>
  <c r="I13" i="6"/>
  <c r="H13" i="6"/>
  <c r="G13" i="6"/>
  <c r="F13" i="6"/>
  <c r="E13" i="6"/>
  <c r="D13" i="6"/>
  <c r="D6" i="6"/>
  <c r="F6" i="6"/>
  <c r="G6" i="6"/>
  <c r="H6" i="6"/>
  <c r="I6" i="6"/>
  <c r="J6" i="6"/>
  <c r="E6" i="6"/>
  <c r="J28" i="6"/>
  <c r="I28" i="6"/>
  <c r="H28" i="6"/>
  <c r="G28" i="6"/>
  <c r="F28" i="6"/>
  <c r="E28" i="6"/>
  <c r="I21" i="6"/>
  <c r="H21" i="6"/>
  <c r="G21" i="6"/>
  <c r="F21" i="6"/>
  <c r="E21" i="6"/>
  <c r="D21" i="6"/>
  <c r="H14" i="6"/>
  <c r="G14" i="6"/>
  <c r="F14" i="6"/>
  <c r="D14" i="6"/>
  <c r="E7" i="6"/>
  <c r="F7" i="6"/>
  <c r="G7" i="6"/>
  <c r="H7" i="6"/>
  <c r="I7" i="6"/>
  <c r="J7" i="6"/>
  <c r="D7" i="6"/>
  <c r="I5" i="4" l="1"/>
  <c r="I6" i="4"/>
  <c r="I7" i="4"/>
  <c r="I8" i="4"/>
  <c r="I9" i="4"/>
  <c r="I10" i="4"/>
  <c r="I11" i="4"/>
  <c r="I12" i="4"/>
  <c r="I13" i="4"/>
  <c r="I4" i="4"/>
  <c r="J5" i="4"/>
  <c r="J6" i="4"/>
  <c r="J7" i="4"/>
  <c r="J8" i="4"/>
  <c r="J9" i="4"/>
  <c r="J10" i="4"/>
  <c r="J11" i="4"/>
  <c r="J12" i="4"/>
  <c r="J13" i="4"/>
  <c r="J4" i="4"/>
  <c r="H5" i="4"/>
  <c r="H6" i="4"/>
  <c r="H7" i="4"/>
  <c r="H8" i="4"/>
  <c r="H9" i="4"/>
  <c r="H10" i="4"/>
  <c r="H11" i="4"/>
  <c r="H12" i="4"/>
  <c r="H13" i="4"/>
  <c r="H4" i="4"/>
  <c r="E18" i="5"/>
  <c r="E19" i="5"/>
  <c r="E20" i="5"/>
  <c r="E21" i="5"/>
  <c r="E22" i="5"/>
  <c r="E23" i="5"/>
  <c r="E17" i="5"/>
  <c r="E5" i="5"/>
  <c r="E6" i="5"/>
  <c r="E7" i="5"/>
  <c r="E8" i="5"/>
  <c r="E9" i="5"/>
  <c r="E10" i="5"/>
  <c r="E11" i="5"/>
  <c r="E12" i="5"/>
  <c r="E13" i="5"/>
  <c r="E14" i="5"/>
  <c r="E15" i="5"/>
  <c r="E16" i="5"/>
  <c r="E24" i="5"/>
  <c r="E25" i="5"/>
  <c r="E26" i="5"/>
  <c r="E27" i="5"/>
  <c r="E28" i="5"/>
  <c r="E29" i="5"/>
  <c r="E30" i="5"/>
  <c r="E31" i="5"/>
  <c r="E4" i="5"/>
  <c r="E3" i="5"/>
  <c r="D3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24" i="5"/>
  <c r="D25" i="5"/>
  <c r="D26" i="5"/>
  <c r="D27" i="5"/>
  <c r="D28" i="5"/>
  <c r="D29" i="5"/>
  <c r="D30" i="5"/>
  <c r="D31" i="5"/>
</calcChain>
</file>

<file path=xl/sharedStrings.xml><?xml version="1.0" encoding="utf-8"?>
<sst xmlns="http://schemas.openxmlformats.org/spreadsheetml/2006/main" count="323" uniqueCount="74">
  <si>
    <t>Reference</t>
  </si>
  <si>
    <t>Standard method</t>
  </si>
  <si>
    <t>Test strip</t>
  </si>
  <si>
    <t xml:space="preserve">Difference </t>
  </si>
  <si>
    <t xml:space="preserve">Reported </t>
  </si>
  <si>
    <t>R² values</t>
  </si>
  <si>
    <t>Hartz, 1994</t>
  </si>
  <si>
    <t>R² = 0.94</t>
  </si>
  <si>
    <t>Wetselaar et al., 1998</t>
  </si>
  <si>
    <t>R² = 0.957</t>
  </si>
  <si>
    <t>Schmidhalter, 2005</t>
  </si>
  <si>
    <t>-</t>
  </si>
  <si>
    <t>R² = 0.966</t>
  </si>
  <si>
    <t>Loo et al., 2017</t>
  </si>
  <si>
    <t>R² = 0.96</t>
  </si>
  <si>
    <t>SRM</t>
  </si>
  <si>
    <t>Dilution</t>
  </si>
  <si>
    <t>R1</t>
  </si>
  <si>
    <t>R2</t>
  </si>
  <si>
    <t>R3</t>
  </si>
  <si>
    <t>R4</t>
  </si>
  <si>
    <t>R5</t>
  </si>
  <si>
    <t>Laboratory data</t>
  </si>
  <si>
    <t>Average</t>
  </si>
  <si>
    <t>NO3 into NO3-N</t>
  </si>
  <si>
    <t>Mean</t>
  </si>
  <si>
    <t>SD</t>
  </si>
  <si>
    <t>CI - </t>
  </si>
  <si>
    <t>CI + </t>
  </si>
  <si>
    <t>Loamy sand</t>
  </si>
  <si>
    <t>Sandy loam</t>
  </si>
  <si>
    <t>Standard reference material</t>
  </si>
  <si>
    <t>STDV</t>
  </si>
  <si>
    <t>Field data</t>
  </si>
  <si>
    <t>Standards</t>
  </si>
  <si>
    <t>Nitrate</t>
  </si>
  <si>
    <t>14.5 degC</t>
  </si>
  <si>
    <t>29.5 degC</t>
  </si>
  <si>
    <t>24.5 degC</t>
  </si>
  <si>
    <t>19.5 degC</t>
  </si>
  <si>
    <t>34.5 degC</t>
  </si>
  <si>
    <t>Phosphate</t>
  </si>
  <si>
    <t>Extractant</t>
  </si>
  <si>
    <t>Replicate</t>
  </si>
  <si>
    <t>S0</t>
  </si>
  <si>
    <t>S1</t>
  </si>
  <si>
    <t>S2</t>
  </si>
  <si>
    <t>S3</t>
  </si>
  <si>
    <t>S4</t>
  </si>
  <si>
    <t>S5</t>
  </si>
  <si>
    <t>S6</t>
  </si>
  <si>
    <t>dH2O</t>
  </si>
  <si>
    <t>0.02M KCl</t>
  </si>
  <si>
    <t>0.2M KCl</t>
  </si>
  <si>
    <t>2M KCl</t>
  </si>
  <si>
    <t>M1</t>
  </si>
  <si>
    <t>0.02M CaCl2</t>
  </si>
  <si>
    <t>dH2O [bottled standard]</t>
  </si>
  <si>
    <t>Olsen-P</t>
  </si>
  <si>
    <t>No color change</t>
  </si>
  <si>
    <t>Modified Morgan</t>
  </si>
  <si>
    <t>NITRATE</t>
  </si>
  <si>
    <t>PHOSPHATE</t>
  </si>
  <si>
    <t>AMMONIUM</t>
  </si>
  <si>
    <t>S7</t>
  </si>
  <si>
    <r>
      <t xml:space="preserve">1M </t>
    </r>
    <r>
      <rPr>
        <b/>
        <u/>
        <sz val="10"/>
        <color rgb="FF000000"/>
        <rFont val="Helvetica Neue"/>
        <family val="2"/>
      </rPr>
      <t>NH</t>
    </r>
    <r>
      <rPr>
        <b/>
        <vertAlign val="subscript"/>
        <sz val="8"/>
        <color rgb="FF1A1A1A"/>
        <rFont val="Helvetica Neue"/>
        <family val="2"/>
      </rPr>
      <t>4</t>
    </r>
    <r>
      <rPr>
        <b/>
        <u/>
        <sz val="10"/>
        <color rgb="FF000000"/>
        <rFont val="Helvetica Neue"/>
        <family val="2"/>
      </rPr>
      <t>NO</t>
    </r>
    <r>
      <rPr>
        <b/>
        <vertAlign val="subscript"/>
        <sz val="8"/>
        <color rgb="FF1A1A1A"/>
        <rFont val="Helvetica Neue"/>
        <family val="2"/>
      </rPr>
      <t>3</t>
    </r>
  </si>
  <si>
    <t>POTASSIUM</t>
  </si>
  <si>
    <r>
      <t>[mgxkg</t>
    </r>
    <r>
      <rPr>
        <vertAlign val="superscript"/>
        <sz val="11"/>
        <color rgb="FF000000"/>
        <rFont val="Helvetica Nue"/>
      </rPr>
      <t>-1</t>
    </r>
    <r>
      <rPr>
        <sz val="11"/>
        <color rgb="FF000000"/>
        <rFont val="Helvetica Nue"/>
      </rPr>
      <t>]</t>
    </r>
  </si>
  <si>
    <r>
      <t>[kgxha</t>
    </r>
    <r>
      <rPr>
        <vertAlign val="superscript"/>
        <sz val="11"/>
        <color rgb="FF000000"/>
        <rFont val="Helvetica Nue"/>
      </rPr>
      <t>-1</t>
    </r>
    <r>
      <rPr>
        <sz val="11"/>
        <color rgb="FF000000"/>
        <rFont val="Helvetica Nue"/>
      </rPr>
      <t>]</t>
    </r>
  </si>
  <si>
    <t>Real value</t>
  </si>
  <si>
    <t>Ammonium</t>
  </si>
  <si>
    <t>Potassium</t>
  </si>
  <si>
    <t>Compound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</si>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</sst>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Helvetica Neue"/>
      <family val="2"/>
    </font>
    <font>
      <b/>
      <sz val="10"/>
      <color rgb="FF000000"/>
      <name val="Helvetica Neue"/>
      <family val="2"/>
    </font>
    <font>
      <sz val="12"/>
      <color theme="1"/>
      <name val="Helvetica"/>
      <family val="2"/>
    </font>
    <font>
      <sz val="11"/>
      <color rgb="FF000000"/>
      <name val="Helvetica"/>
      <family val="2"/>
    </font>
    <font>
      <b/>
      <sz val="11"/>
      <color rgb="FF000000"/>
      <name val="Helvetica"/>
      <family val="2"/>
    </font>
    <font>
      <sz val="8"/>
      <name val="Calibri"/>
      <family val="2"/>
      <scheme val="minor"/>
    </font>
    <font>
      <b/>
      <u/>
      <sz val="10"/>
      <color rgb="FF000000"/>
      <name val="Helvetica Neue"/>
      <family val="2"/>
    </font>
    <font>
      <b/>
      <vertAlign val="subscript"/>
      <sz val="8"/>
      <color rgb="FF1A1A1A"/>
      <name val="Helvetica Neue"/>
      <family val="2"/>
    </font>
    <font>
      <sz val="11"/>
      <color rgb="FF000000"/>
      <name val="Helvetica Nue"/>
    </font>
    <font>
      <vertAlign val="superscript"/>
      <sz val="11"/>
      <color rgb="FF000000"/>
      <name val="Helvetica Nue"/>
    </font>
    <font>
      <sz val="11"/>
      <color theme="1"/>
      <name val="Helvetica Nue"/>
    </font>
    <font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/>
    <xf numFmtId="0" fontId="2" fillId="0" borderId="0" xfId="0" applyFont="1"/>
    <xf numFmtId="1" fontId="2" fillId="0" borderId="0" xfId="0" applyNumberFormat="1" applyFont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0" fillId="0" borderId="0" xfId="0" applyNumberForma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top" wrapText="1"/>
    </xf>
    <xf numFmtId="0" fontId="12" fillId="0" borderId="0" xfId="0" applyFont="1"/>
    <xf numFmtId="0" fontId="1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0" fillId="2" borderId="0" xfId="0" applyFill="1" applyAlignment="1">
      <alignment horizontal="right" vertical="center"/>
    </xf>
    <xf numFmtId="1" fontId="0" fillId="0" borderId="0" xfId="0" applyNumberFormat="1"/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DCF5C-A470-7941-8D49-576137E39C92}">
  <dimension ref="A1:K28"/>
  <sheetViews>
    <sheetView workbookViewId="0">
      <selection activeCell="N47" sqref="N47"/>
    </sheetView>
  </sheetViews>
  <sheetFormatPr baseColWidth="10" defaultRowHeight="16"/>
  <sheetData>
    <row r="1" spans="1:11">
      <c r="A1" s="4" t="s">
        <v>72</v>
      </c>
      <c r="B1" s="1" t="s">
        <v>42</v>
      </c>
      <c r="C1" s="1" t="s">
        <v>43</v>
      </c>
      <c r="D1" s="1" t="s">
        <v>44</v>
      </c>
      <c r="E1" s="1" t="s">
        <v>45</v>
      </c>
      <c r="F1" s="1" t="s">
        <v>46</v>
      </c>
      <c r="G1" s="1" t="s">
        <v>47</v>
      </c>
      <c r="H1" s="1" t="s">
        <v>48</v>
      </c>
      <c r="I1" s="1" t="s">
        <v>49</v>
      </c>
      <c r="J1" s="1" t="s">
        <v>50</v>
      </c>
      <c r="K1" s="1"/>
    </row>
    <row r="2" spans="1:11">
      <c r="A2" t="s">
        <v>35</v>
      </c>
      <c r="B2" s="2" t="s">
        <v>51</v>
      </c>
      <c r="C2" s="2" t="s">
        <v>17</v>
      </c>
      <c r="D2" s="2">
        <v>0</v>
      </c>
      <c r="E2" s="2">
        <v>8</v>
      </c>
      <c r="F2" s="2">
        <v>13</v>
      </c>
      <c r="G2" s="2">
        <v>27</v>
      </c>
      <c r="H2" s="2">
        <v>58</v>
      </c>
      <c r="I2" s="2">
        <v>85</v>
      </c>
      <c r="J2" s="2">
        <v>100</v>
      </c>
    </row>
    <row r="3" spans="1:11">
      <c r="A3" t="s">
        <v>35</v>
      </c>
      <c r="B3" s="2" t="s">
        <v>51</v>
      </c>
      <c r="C3" s="2" t="s">
        <v>18</v>
      </c>
      <c r="D3" s="2">
        <v>0</v>
      </c>
      <c r="E3" s="2">
        <v>6</v>
      </c>
      <c r="F3" s="2">
        <v>11</v>
      </c>
      <c r="G3" s="2">
        <v>25</v>
      </c>
      <c r="H3" s="2">
        <v>49</v>
      </c>
      <c r="I3" s="2">
        <v>75</v>
      </c>
      <c r="J3" s="2">
        <v>100</v>
      </c>
    </row>
    <row r="4" spans="1:11">
      <c r="A4" t="s">
        <v>35</v>
      </c>
      <c r="B4" s="2" t="s">
        <v>51</v>
      </c>
      <c r="C4" s="2" t="s">
        <v>19</v>
      </c>
      <c r="D4" s="2">
        <v>0</v>
      </c>
      <c r="E4" s="2">
        <v>0</v>
      </c>
      <c r="F4" s="2">
        <v>11</v>
      </c>
      <c r="G4" s="2">
        <v>22</v>
      </c>
      <c r="H4" s="2">
        <v>44</v>
      </c>
      <c r="I4" s="2">
        <v>72</v>
      </c>
      <c r="J4" s="2">
        <v>100</v>
      </c>
    </row>
    <row r="5" spans="1:11">
      <c r="A5" s="22" t="s">
        <v>69</v>
      </c>
      <c r="B5" s="23"/>
      <c r="C5" s="23"/>
      <c r="D5" s="24">
        <v>0</v>
      </c>
      <c r="E5" s="24">
        <v>5</v>
      </c>
      <c r="F5" s="24">
        <v>10</v>
      </c>
      <c r="G5" s="24">
        <v>25</v>
      </c>
      <c r="H5" s="24">
        <v>50</v>
      </c>
      <c r="I5" s="24">
        <v>75</v>
      </c>
      <c r="J5" s="24">
        <v>100</v>
      </c>
    </row>
    <row r="6" spans="1:11">
      <c r="A6" t="s">
        <v>23</v>
      </c>
      <c r="D6" s="26">
        <f t="shared" ref="D6:J6" si="0">D5-(AVERAGE(D2:D4))</f>
        <v>0</v>
      </c>
      <c r="E6" s="26">
        <f>E5-(AVERAGE(E2:E4))</f>
        <v>0.33333333333333304</v>
      </c>
      <c r="F6" s="26">
        <f t="shared" si="0"/>
        <v>-1.6666666666666661</v>
      </c>
      <c r="G6" s="26">
        <f t="shared" si="0"/>
        <v>0.33333333333333215</v>
      </c>
      <c r="H6" s="26">
        <f t="shared" si="0"/>
        <v>-0.3333333333333357</v>
      </c>
      <c r="I6" s="26">
        <f t="shared" si="0"/>
        <v>-2.3333333333333286</v>
      </c>
      <c r="J6" s="26">
        <f t="shared" si="0"/>
        <v>0</v>
      </c>
    </row>
    <row r="7" spans="1:11">
      <c r="A7" t="s">
        <v>26</v>
      </c>
      <c r="D7" s="26">
        <f>STDEV(D2:D4)</f>
        <v>0</v>
      </c>
      <c r="E7" s="26">
        <f t="shared" ref="E7:J7" si="1">STDEV(E2:E4)</f>
        <v>4.1633319989322661</v>
      </c>
      <c r="F7" s="26">
        <f t="shared" si="1"/>
        <v>1.1547005383792517</v>
      </c>
      <c r="G7" s="26">
        <f t="shared" si="1"/>
        <v>2.5166114784235836</v>
      </c>
      <c r="H7" s="26">
        <f t="shared" si="1"/>
        <v>7.0945988845975982</v>
      </c>
      <c r="I7" s="26">
        <f t="shared" si="1"/>
        <v>6.8068592855540455</v>
      </c>
      <c r="J7" s="26">
        <f t="shared" si="1"/>
        <v>0</v>
      </c>
    </row>
    <row r="9" spans="1:11">
      <c r="A9" t="s">
        <v>70</v>
      </c>
      <c r="B9" s="2" t="s">
        <v>51</v>
      </c>
      <c r="C9" s="2" t="s">
        <v>17</v>
      </c>
      <c r="D9" s="2">
        <v>16</v>
      </c>
      <c r="E9" s="2">
        <v>26</v>
      </c>
      <c r="F9" s="2">
        <v>65</v>
      </c>
      <c r="G9" s="2">
        <v>188</v>
      </c>
      <c r="H9" s="2">
        <v>257</v>
      </c>
      <c r="I9" s="2">
        <v>350</v>
      </c>
      <c r="J9" s="21" t="s">
        <v>73</v>
      </c>
    </row>
    <row r="10" spans="1:11">
      <c r="A10" t="s">
        <v>70</v>
      </c>
      <c r="B10" s="2" t="s">
        <v>51</v>
      </c>
      <c r="C10" s="2" t="s">
        <v>18</v>
      </c>
      <c r="D10" s="2">
        <v>22</v>
      </c>
      <c r="E10" s="2">
        <v>25</v>
      </c>
      <c r="F10" s="2">
        <v>66</v>
      </c>
      <c r="G10" s="2">
        <v>159</v>
      </c>
      <c r="H10" s="2">
        <v>311</v>
      </c>
      <c r="I10" s="2">
        <v>350</v>
      </c>
      <c r="J10" s="21" t="s">
        <v>73</v>
      </c>
    </row>
    <row r="11" spans="1:11">
      <c r="A11" t="s">
        <v>70</v>
      </c>
      <c r="B11" s="2" t="s">
        <v>51</v>
      </c>
      <c r="C11" s="2" t="s">
        <v>19</v>
      </c>
      <c r="D11" s="2">
        <v>13</v>
      </c>
      <c r="E11" s="2">
        <v>22</v>
      </c>
      <c r="F11" s="2">
        <v>63</v>
      </c>
      <c r="G11" s="2">
        <v>201</v>
      </c>
      <c r="H11" s="2">
        <v>309</v>
      </c>
      <c r="I11" s="2">
        <v>350</v>
      </c>
      <c r="J11" s="21" t="s">
        <v>73</v>
      </c>
    </row>
    <row r="12" spans="1:11">
      <c r="A12" s="22" t="s">
        <v>69</v>
      </c>
      <c r="B12" s="23"/>
      <c r="C12" s="23"/>
      <c r="D12" s="24">
        <v>0</v>
      </c>
      <c r="E12" s="24">
        <v>10</v>
      </c>
      <c r="F12" s="24">
        <v>25</v>
      </c>
      <c r="G12" s="24">
        <v>50</v>
      </c>
      <c r="H12" s="24">
        <v>200</v>
      </c>
      <c r="I12" s="24">
        <v>400</v>
      </c>
      <c r="J12" s="25" t="s">
        <v>73</v>
      </c>
    </row>
    <row r="13" spans="1:11">
      <c r="A13" t="s">
        <v>23</v>
      </c>
      <c r="D13" s="26">
        <f t="shared" ref="D13" si="2">D12-(AVERAGE(D9:D11))</f>
        <v>-17</v>
      </c>
      <c r="E13" s="26">
        <f>E12-(AVERAGE(E9:E11))</f>
        <v>-14.333333333333332</v>
      </c>
      <c r="F13" s="26">
        <f t="shared" ref="F13" si="3">F12-(AVERAGE(F9:F11))</f>
        <v>-39.666666666666671</v>
      </c>
      <c r="G13" s="26">
        <f t="shared" ref="G13" si="4">G12-(AVERAGE(G9:G11))</f>
        <v>-132.66666666666666</v>
      </c>
      <c r="H13" s="26">
        <f t="shared" ref="H13" si="5">H12-(AVERAGE(H9:H11))</f>
        <v>-92.333333333333314</v>
      </c>
      <c r="I13" s="26">
        <f t="shared" ref="I13" si="6">I12-(AVERAGE(I9:I11))</f>
        <v>50</v>
      </c>
      <c r="J13" s="21" t="s">
        <v>73</v>
      </c>
    </row>
    <row r="14" spans="1:11">
      <c r="A14" t="s">
        <v>26</v>
      </c>
      <c r="D14" s="26">
        <f>STDEV(D9:D11)</f>
        <v>4.5825756949558398</v>
      </c>
      <c r="E14" s="26">
        <f>STDEV(E9:E11)</f>
        <v>2.0816659994661331</v>
      </c>
      <c r="F14" s="26">
        <f t="shared" ref="F14:H14" si="7">STDEV(F9:F11)</f>
        <v>1.5275252316519468</v>
      </c>
      <c r="G14" s="26">
        <f t="shared" si="7"/>
        <v>21.501937897160186</v>
      </c>
      <c r="H14" s="26">
        <f t="shared" si="7"/>
        <v>30.615900008546756</v>
      </c>
      <c r="I14" s="26">
        <f>STDEV(I9:I11)</f>
        <v>0</v>
      </c>
      <c r="J14" s="21" t="s">
        <v>73</v>
      </c>
    </row>
    <row r="16" spans="1:11">
      <c r="A16" t="s">
        <v>41</v>
      </c>
      <c r="B16" s="2" t="s">
        <v>51</v>
      </c>
      <c r="C16" s="2" t="s">
        <v>17</v>
      </c>
      <c r="D16" s="2">
        <v>0</v>
      </c>
      <c r="E16" s="2">
        <v>0</v>
      </c>
      <c r="F16" s="2">
        <v>9</v>
      </c>
      <c r="G16" s="2">
        <v>25</v>
      </c>
      <c r="H16" s="2">
        <v>33</v>
      </c>
      <c r="I16" s="2">
        <v>100</v>
      </c>
      <c r="J16" s="21" t="s">
        <v>73</v>
      </c>
    </row>
    <row r="17" spans="1:10">
      <c r="A17" t="s">
        <v>41</v>
      </c>
      <c r="B17" s="2" t="s">
        <v>51</v>
      </c>
      <c r="C17" s="2" t="s">
        <v>18</v>
      </c>
      <c r="D17" s="2">
        <v>0</v>
      </c>
      <c r="E17" s="2">
        <v>0</v>
      </c>
      <c r="F17" s="2">
        <v>10</v>
      </c>
      <c r="G17" s="2">
        <v>27</v>
      </c>
      <c r="H17" s="2">
        <v>55</v>
      </c>
      <c r="I17" s="2">
        <v>100</v>
      </c>
      <c r="J17" s="21" t="s">
        <v>73</v>
      </c>
    </row>
    <row r="18" spans="1:10">
      <c r="A18" t="s">
        <v>41</v>
      </c>
      <c r="B18" s="2" t="s">
        <v>51</v>
      </c>
      <c r="C18" s="2" t="s">
        <v>19</v>
      </c>
      <c r="D18" s="2">
        <v>0</v>
      </c>
      <c r="E18" s="2">
        <v>0</v>
      </c>
      <c r="F18" s="2">
        <v>8</v>
      </c>
      <c r="G18" s="2">
        <v>39</v>
      </c>
      <c r="H18" s="2">
        <v>51</v>
      </c>
      <c r="I18" s="2">
        <v>100</v>
      </c>
      <c r="J18" s="21" t="s">
        <v>73</v>
      </c>
    </row>
    <row r="19" spans="1:10">
      <c r="A19" s="22" t="s">
        <v>69</v>
      </c>
      <c r="B19" s="23"/>
      <c r="C19" s="23"/>
      <c r="D19" s="24">
        <v>0</v>
      </c>
      <c r="E19" s="24">
        <v>3</v>
      </c>
      <c r="F19" s="24">
        <v>10</v>
      </c>
      <c r="G19" s="24">
        <v>25</v>
      </c>
      <c r="H19" s="24">
        <v>50</v>
      </c>
      <c r="I19" s="24">
        <v>100</v>
      </c>
      <c r="J19" s="25" t="s">
        <v>73</v>
      </c>
    </row>
    <row r="20" spans="1:10">
      <c r="A20" t="s">
        <v>23</v>
      </c>
      <c r="D20" s="26">
        <f t="shared" ref="D20" si="8">D19-(AVERAGE(D16:D18))</f>
        <v>0</v>
      </c>
      <c r="E20" s="26">
        <f>E19-(AVERAGE(E16:E18))</f>
        <v>3</v>
      </c>
      <c r="F20" s="26">
        <f t="shared" ref="F20" si="9">F19-(AVERAGE(F16:F18))</f>
        <v>1</v>
      </c>
      <c r="G20" s="26">
        <f t="shared" ref="G20" si="10">G19-(AVERAGE(G16:G18))</f>
        <v>-5.3333333333333321</v>
      </c>
      <c r="H20" s="26">
        <f t="shared" ref="H20" si="11">H19-(AVERAGE(H16:H18))</f>
        <v>3.6666666666666643</v>
      </c>
      <c r="I20" s="26">
        <f t="shared" ref="I20" si="12">I19-(AVERAGE(I16:I18))</f>
        <v>0</v>
      </c>
      <c r="J20" s="21" t="s">
        <v>73</v>
      </c>
    </row>
    <row r="21" spans="1:10">
      <c r="A21" t="s">
        <v>26</v>
      </c>
      <c r="D21" s="26">
        <f>STDEV(D16:D18)</f>
        <v>0</v>
      </c>
      <c r="E21" s="26">
        <f t="shared" ref="E21:I21" si="13">STDEV(E16:E18)</f>
        <v>0</v>
      </c>
      <c r="F21" s="26">
        <f t="shared" si="13"/>
        <v>1</v>
      </c>
      <c r="G21" s="26">
        <f t="shared" si="13"/>
        <v>7.5718777944003595</v>
      </c>
      <c r="H21" s="26">
        <f t="shared" si="13"/>
        <v>11.718930554164636</v>
      </c>
      <c r="I21" s="26">
        <f t="shared" si="13"/>
        <v>0</v>
      </c>
      <c r="J21" s="21" t="s">
        <v>73</v>
      </c>
    </row>
    <row r="23" spans="1:10">
      <c r="A23" t="s">
        <v>71</v>
      </c>
      <c r="B23" s="2" t="s">
        <v>51</v>
      </c>
      <c r="C23" s="2" t="s">
        <v>17</v>
      </c>
      <c r="D23" s="2">
        <v>25</v>
      </c>
      <c r="E23" s="2">
        <v>75</v>
      </c>
      <c r="F23" s="2">
        <v>100</v>
      </c>
      <c r="G23" s="2">
        <v>150</v>
      </c>
      <c r="H23" s="2">
        <v>370</v>
      </c>
      <c r="I23" s="2">
        <v>760</v>
      </c>
      <c r="J23" s="2">
        <v>970</v>
      </c>
    </row>
    <row r="24" spans="1:10">
      <c r="A24" t="s">
        <v>71</v>
      </c>
      <c r="B24" s="2" t="s">
        <v>51</v>
      </c>
      <c r="C24" s="2" t="s">
        <v>18</v>
      </c>
      <c r="D24" s="2">
        <v>100</v>
      </c>
      <c r="E24" s="2">
        <v>75</v>
      </c>
      <c r="F24" s="2">
        <v>75</v>
      </c>
      <c r="G24" s="2">
        <v>150</v>
      </c>
      <c r="H24" s="2">
        <v>390</v>
      </c>
      <c r="I24" s="2">
        <v>650</v>
      </c>
      <c r="J24" s="2">
        <v>940</v>
      </c>
    </row>
    <row r="25" spans="1:10">
      <c r="A25" t="s">
        <v>71</v>
      </c>
      <c r="B25" s="2" t="s">
        <v>51</v>
      </c>
      <c r="C25" s="2" t="s">
        <v>19</v>
      </c>
      <c r="D25" s="2">
        <v>75</v>
      </c>
      <c r="E25" s="2">
        <v>50</v>
      </c>
      <c r="F25" s="2">
        <v>150</v>
      </c>
      <c r="G25" s="2">
        <v>150</v>
      </c>
      <c r="H25" s="2">
        <v>350</v>
      </c>
      <c r="I25" s="2">
        <v>730</v>
      </c>
      <c r="J25" s="2">
        <v>880</v>
      </c>
    </row>
    <row r="26" spans="1:10">
      <c r="A26" s="22" t="s">
        <v>69</v>
      </c>
      <c r="B26" s="23"/>
      <c r="C26" s="23"/>
      <c r="D26" s="24">
        <v>0</v>
      </c>
      <c r="E26" s="24">
        <v>25</v>
      </c>
      <c r="F26" s="24">
        <v>50</v>
      </c>
      <c r="G26" s="24">
        <v>100</v>
      </c>
      <c r="H26" s="24">
        <v>300</v>
      </c>
      <c r="I26" s="24">
        <v>500</v>
      </c>
      <c r="J26" s="25">
        <v>700</v>
      </c>
    </row>
    <row r="27" spans="1:10">
      <c r="A27" t="s">
        <v>23</v>
      </c>
      <c r="D27" s="26">
        <f t="shared" ref="D27" si="14">D26-(AVERAGE(D23:D25))</f>
        <v>-66.666666666666671</v>
      </c>
      <c r="E27" s="26">
        <f>E26-(AVERAGE(E23:E25))</f>
        <v>-41.666666666666671</v>
      </c>
      <c r="F27" s="26">
        <f t="shared" ref="F27" si="15">F26-(AVERAGE(F23:F25))</f>
        <v>-58.333333333333329</v>
      </c>
      <c r="G27" s="26">
        <f t="shared" ref="G27" si="16">G26-(AVERAGE(G23:G25))</f>
        <v>-50</v>
      </c>
      <c r="H27" s="26">
        <f t="shared" ref="H27" si="17">H26-(AVERAGE(H23:H25))</f>
        <v>-70</v>
      </c>
      <c r="I27" s="26">
        <f t="shared" ref="I27" si="18">I26-(AVERAGE(I23:I25))</f>
        <v>-213.33333333333337</v>
      </c>
      <c r="J27" s="26">
        <f t="shared" ref="J27" si="19">J26-(AVERAGE(J23:J25))</f>
        <v>-230</v>
      </c>
    </row>
    <row r="28" spans="1:10">
      <c r="A28" t="s">
        <v>26</v>
      </c>
      <c r="D28" s="26">
        <f>STDEV(D23:D25)</f>
        <v>38.188130791298661</v>
      </c>
      <c r="E28" s="26">
        <f t="shared" ref="E28:J28" si="20">STDEV(E23:E25)</f>
        <v>14.433756729740633</v>
      </c>
      <c r="F28" s="26">
        <f t="shared" si="20"/>
        <v>38.188130791298654</v>
      </c>
      <c r="G28" s="26">
        <f t="shared" si="20"/>
        <v>0</v>
      </c>
      <c r="H28" s="26">
        <f t="shared" si="20"/>
        <v>20</v>
      </c>
      <c r="I28" s="26">
        <f t="shared" si="20"/>
        <v>56.862407030773269</v>
      </c>
      <c r="J28" s="26">
        <f t="shared" si="20"/>
        <v>45.825756949558397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132C7-E025-E448-A262-BFA3AC6B21E9}">
  <dimension ref="A2:S63"/>
  <sheetViews>
    <sheetView topLeftCell="A23" zoomScale="88" workbookViewId="0">
      <selection activeCell="A38" sqref="A38"/>
    </sheetView>
  </sheetViews>
  <sheetFormatPr baseColWidth="10" defaultRowHeight="16"/>
  <cols>
    <col min="1" max="1" width="24.5" customWidth="1"/>
  </cols>
  <sheetData>
    <row r="2" spans="1:17">
      <c r="A2" s="30" t="s">
        <v>61</v>
      </c>
      <c r="L2" s="6"/>
      <c r="M2" s="6"/>
      <c r="N2" s="6"/>
      <c r="O2" s="6"/>
      <c r="P2" s="6"/>
      <c r="Q2" s="6"/>
    </row>
    <row r="3" spans="1:17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  <c r="K3" s="1"/>
      <c r="L3" s="1"/>
      <c r="M3" s="2"/>
      <c r="N3" s="2"/>
    </row>
    <row r="4" spans="1:17">
      <c r="A4" s="1" t="s">
        <v>51</v>
      </c>
      <c r="B4" s="1" t="s">
        <v>17</v>
      </c>
      <c r="C4" s="2">
        <v>0</v>
      </c>
      <c r="D4" s="2">
        <v>8</v>
      </c>
      <c r="E4" s="2">
        <v>13</v>
      </c>
      <c r="F4" s="2">
        <v>27</v>
      </c>
      <c r="G4" s="2">
        <v>58</v>
      </c>
      <c r="H4" s="2">
        <v>85</v>
      </c>
      <c r="I4" s="2">
        <v>100</v>
      </c>
      <c r="L4" s="2"/>
      <c r="M4" s="2"/>
      <c r="N4" s="2"/>
      <c r="O4" s="2"/>
      <c r="P4" s="2"/>
      <c r="Q4" s="2"/>
    </row>
    <row r="5" spans="1:17">
      <c r="A5" s="1" t="s">
        <v>51</v>
      </c>
      <c r="B5" s="1" t="s">
        <v>18</v>
      </c>
      <c r="C5" s="2">
        <v>0</v>
      </c>
      <c r="D5" s="2">
        <v>6</v>
      </c>
      <c r="E5" s="2">
        <v>11</v>
      </c>
      <c r="F5" s="2">
        <v>25</v>
      </c>
      <c r="G5" s="2">
        <v>49</v>
      </c>
      <c r="H5" s="2">
        <v>75</v>
      </c>
      <c r="I5" s="2">
        <v>100</v>
      </c>
      <c r="L5" s="2"/>
      <c r="M5" s="2"/>
      <c r="N5" s="2"/>
      <c r="O5" s="2"/>
      <c r="P5" s="2"/>
      <c r="Q5" s="2"/>
    </row>
    <row r="6" spans="1:17">
      <c r="A6" s="1" t="s">
        <v>51</v>
      </c>
      <c r="B6" s="1" t="s">
        <v>19</v>
      </c>
      <c r="C6" s="2">
        <v>0</v>
      </c>
      <c r="D6" s="2">
        <v>0</v>
      </c>
      <c r="E6" s="2">
        <v>11</v>
      </c>
      <c r="F6" s="2">
        <v>22</v>
      </c>
      <c r="G6" s="2">
        <v>44</v>
      </c>
      <c r="H6" s="2">
        <v>72</v>
      </c>
      <c r="I6" s="2">
        <v>100</v>
      </c>
      <c r="L6" s="2"/>
      <c r="M6" s="2"/>
      <c r="N6" s="2"/>
      <c r="O6" s="2"/>
      <c r="P6" s="2"/>
      <c r="Q6" s="2"/>
    </row>
    <row r="7" spans="1:17">
      <c r="A7" s="1" t="s">
        <v>52</v>
      </c>
      <c r="B7" s="1" t="s">
        <v>17</v>
      </c>
      <c r="C7" s="2">
        <v>0</v>
      </c>
      <c r="D7" s="2">
        <v>0</v>
      </c>
      <c r="E7" s="2">
        <v>10</v>
      </c>
      <c r="F7" s="2">
        <v>25</v>
      </c>
      <c r="G7" s="2">
        <v>58</v>
      </c>
      <c r="H7" s="2">
        <v>85</v>
      </c>
      <c r="I7" s="2">
        <v>100</v>
      </c>
      <c r="K7" s="19"/>
      <c r="L7" s="2"/>
      <c r="M7" s="2"/>
      <c r="N7" s="2"/>
      <c r="O7" s="2"/>
      <c r="P7" s="2"/>
      <c r="Q7" s="2"/>
    </row>
    <row r="8" spans="1:17">
      <c r="A8" s="1" t="s">
        <v>52</v>
      </c>
      <c r="B8" s="1" t="s">
        <v>18</v>
      </c>
      <c r="C8" s="2">
        <v>0</v>
      </c>
      <c r="D8" s="2">
        <v>4</v>
      </c>
      <c r="E8" s="2">
        <v>10</v>
      </c>
      <c r="F8" s="2">
        <v>24</v>
      </c>
      <c r="G8" s="2">
        <v>49</v>
      </c>
      <c r="H8" s="2">
        <v>85</v>
      </c>
      <c r="I8" s="2">
        <v>100</v>
      </c>
      <c r="L8" s="2"/>
      <c r="M8" s="2"/>
      <c r="N8" s="2"/>
    </row>
    <row r="9" spans="1:17">
      <c r="A9" s="1" t="s">
        <v>52</v>
      </c>
      <c r="B9" s="1" t="s">
        <v>19</v>
      </c>
      <c r="C9" s="2">
        <v>0</v>
      </c>
      <c r="D9" s="2">
        <v>0</v>
      </c>
      <c r="E9" s="2">
        <v>9</v>
      </c>
      <c r="F9" s="2">
        <v>27</v>
      </c>
      <c r="G9" s="2">
        <v>54</v>
      </c>
      <c r="H9" s="2">
        <v>84</v>
      </c>
      <c r="I9" s="2">
        <v>100</v>
      </c>
      <c r="L9" s="2"/>
      <c r="M9" s="2"/>
      <c r="N9" s="2"/>
    </row>
    <row r="10" spans="1:17">
      <c r="A10" s="1" t="s">
        <v>53</v>
      </c>
      <c r="B10" s="1" t="s">
        <v>17</v>
      </c>
      <c r="C10" s="2">
        <v>0</v>
      </c>
      <c r="D10" s="2">
        <v>0</v>
      </c>
      <c r="E10" s="2">
        <v>6</v>
      </c>
      <c r="F10" s="2">
        <v>22</v>
      </c>
      <c r="G10" s="2">
        <v>44</v>
      </c>
      <c r="H10" s="2">
        <v>67</v>
      </c>
      <c r="I10" s="2">
        <v>92</v>
      </c>
    </row>
    <row r="11" spans="1:17">
      <c r="A11" s="1" t="s">
        <v>53</v>
      </c>
      <c r="B11" s="1" t="s">
        <v>18</v>
      </c>
      <c r="C11" s="2">
        <v>0</v>
      </c>
      <c r="D11" s="2">
        <v>0</v>
      </c>
      <c r="E11" s="2">
        <v>7</v>
      </c>
      <c r="F11" s="2">
        <v>23</v>
      </c>
      <c r="G11" s="2">
        <v>47</v>
      </c>
      <c r="H11" s="2">
        <v>73</v>
      </c>
      <c r="I11" s="2">
        <v>98</v>
      </c>
    </row>
    <row r="12" spans="1:17">
      <c r="A12" s="1" t="s">
        <v>53</v>
      </c>
      <c r="B12" s="1" t="s">
        <v>19</v>
      </c>
      <c r="C12" s="2">
        <v>0</v>
      </c>
      <c r="D12" s="2">
        <v>0</v>
      </c>
      <c r="E12" s="2">
        <v>6</v>
      </c>
      <c r="F12" s="2">
        <v>19</v>
      </c>
      <c r="G12" s="2">
        <v>47</v>
      </c>
      <c r="H12" s="2">
        <v>77</v>
      </c>
      <c r="I12" s="2">
        <v>85</v>
      </c>
    </row>
    <row r="13" spans="1:17">
      <c r="A13" s="1" t="s">
        <v>54</v>
      </c>
      <c r="B13" s="1" t="s">
        <v>17</v>
      </c>
      <c r="C13" s="2">
        <v>0</v>
      </c>
      <c r="D13" s="2">
        <v>0</v>
      </c>
      <c r="E13" s="2">
        <v>0</v>
      </c>
      <c r="F13" s="2">
        <v>0</v>
      </c>
      <c r="G13" s="2">
        <v>7</v>
      </c>
      <c r="H13" s="2">
        <v>11</v>
      </c>
      <c r="I13" s="2">
        <v>17</v>
      </c>
    </row>
    <row r="14" spans="1:17">
      <c r="A14" s="1" t="s">
        <v>54</v>
      </c>
      <c r="B14" s="1" t="s">
        <v>18</v>
      </c>
      <c r="C14" s="2">
        <v>0</v>
      </c>
      <c r="D14" s="2">
        <v>0</v>
      </c>
      <c r="E14" s="2">
        <v>0</v>
      </c>
      <c r="F14" s="2">
        <v>0</v>
      </c>
      <c r="G14" s="2">
        <v>6</v>
      </c>
      <c r="H14" s="2">
        <v>11</v>
      </c>
      <c r="I14" s="2">
        <v>14</v>
      </c>
    </row>
    <row r="15" spans="1:17">
      <c r="A15" s="1" t="s">
        <v>54</v>
      </c>
      <c r="B15" s="1" t="s">
        <v>19</v>
      </c>
      <c r="C15" s="2">
        <v>0</v>
      </c>
      <c r="D15" s="2">
        <v>0</v>
      </c>
      <c r="E15" s="2">
        <v>0</v>
      </c>
      <c r="F15" s="2">
        <v>0</v>
      </c>
      <c r="G15" s="2">
        <v>6</v>
      </c>
      <c r="H15" s="2">
        <v>9</v>
      </c>
      <c r="I15" s="2">
        <v>10</v>
      </c>
    </row>
    <row r="16" spans="1:17">
      <c r="A16" s="1" t="s">
        <v>55</v>
      </c>
      <c r="B16" s="1" t="s">
        <v>17</v>
      </c>
      <c r="C16" s="2">
        <v>0</v>
      </c>
      <c r="D16" s="2">
        <v>13</v>
      </c>
      <c r="E16" s="2">
        <v>25</v>
      </c>
      <c r="F16" s="2">
        <v>61</v>
      </c>
      <c r="G16" s="2">
        <v>100</v>
      </c>
      <c r="H16" s="2">
        <v>100</v>
      </c>
      <c r="I16" s="2">
        <v>100</v>
      </c>
    </row>
    <row r="17" spans="1:17">
      <c r="A17" s="1" t="s">
        <v>55</v>
      </c>
      <c r="B17" s="1" t="s">
        <v>18</v>
      </c>
      <c r="C17" s="2">
        <v>0</v>
      </c>
      <c r="D17" s="2">
        <v>12</v>
      </c>
      <c r="E17" s="2">
        <v>15</v>
      </c>
      <c r="F17" s="2">
        <v>58</v>
      </c>
      <c r="G17" s="2">
        <v>100</v>
      </c>
      <c r="H17" s="2">
        <v>100</v>
      </c>
      <c r="I17" s="2">
        <v>100</v>
      </c>
    </row>
    <row r="18" spans="1:17">
      <c r="A18" s="1" t="s">
        <v>55</v>
      </c>
      <c r="B18" s="1" t="s">
        <v>19</v>
      </c>
      <c r="C18" s="2">
        <v>0</v>
      </c>
      <c r="D18" s="2">
        <v>14</v>
      </c>
      <c r="E18" s="2">
        <v>24</v>
      </c>
      <c r="F18" s="2">
        <v>64</v>
      </c>
      <c r="G18" s="2">
        <v>100</v>
      </c>
      <c r="H18" s="2">
        <v>100</v>
      </c>
      <c r="I18" s="2">
        <v>100</v>
      </c>
    </row>
    <row r="19" spans="1:17">
      <c r="L19" s="6"/>
      <c r="M19" s="6"/>
      <c r="N19" s="6"/>
      <c r="O19" s="6"/>
      <c r="P19" s="6"/>
      <c r="Q19" s="6"/>
    </row>
    <row r="20" spans="1:17">
      <c r="A20" s="30" t="s">
        <v>63</v>
      </c>
      <c r="L20" s="1"/>
      <c r="M20" s="2"/>
      <c r="N20" s="2"/>
    </row>
    <row r="21" spans="1:17">
      <c r="A21" s="1" t="s">
        <v>42</v>
      </c>
      <c r="B21" s="1" t="s">
        <v>43</v>
      </c>
      <c r="C21" s="1" t="s">
        <v>44</v>
      </c>
      <c r="D21" s="1" t="s">
        <v>45</v>
      </c>
      <c r="E21" s="1" t="s">
        <v>46</v>
      </c>
      <c r="F21" s="1" t="s">
        <v>47</v>
      </c>
      <c r="G21" s="1" t="s">
        <v>48</v>
      </c>
      <c r="H21" s="1" t="s">
        <v>49</v>
      </c>
      <c r="L21" s="2"/>
      <c r="M21" s="2"/>
      <c r="N21" s="2"/>
      <c r="O21" s="2"/>
      <c r="P21" s="2"/>
      <c r="Q21" s="2"/>
    </row>
    <row r="22" spans="1:17">
      <c r="A22" s="1" t="s">
        <v>51</v>
      </c>
      <c r="B22" s="1" t="s">
        <v>17</v>
      </c>
      <c r="C22" s="2">
        <v>16</v>
      </c>
      <c r="D22" s="2">
        <v>26</v>
      </c>
      <c r="E22" s="2">
        <v>65</v>
      </c>
      <c r="F22" s="2">
        <v>188</v>
      </c>
      <c r="G22" s="2">
        <v>257</v>
      </c>
      <c r="H22" s="2">
        <v>350</v>
      </c>
      <c r="L22" s="2"/>
      <c r="M22" s="2"/>
      <c r="N22" s="2"/>
      <c r="O22" s="2"/>
      <c r="P22" s="2"/>
      <c r="Q22" s="2"/>
    </row>
    <row r="23" spans="1:17">
      <c r="A23" s="1" t="s">
        <v>51</v>
      </c>
      <c r="B23" s="1" t="s">
        <v>18</v>
      </c>
      <c r="C23" s="2">
        <v>22</v>
      </c>
      <c r="D23" s="2">
        <v>25</v>
      </c>
      <c r="E23" s="2">
        <v>66</v>
      </c>
      <c r="F23" s="2">
        <v>159</v>
      </c>
      <c r="G23" s="2">
        <v>311</v>
      </c>
      <c r="H23" s="2">
        <v>350</v>
      </c>
      <c r="I23" s="1"/>
      <c r="L23" s="2"/>
      <c r="M23" s="2"/>
      <c r="N23" s="2"/>
      <c r="O23" s="2"/>
      <c r="P23" s="2"/>
      <c r="Q23" s="2"/>
    </row>
    <row r="24" spans="1:17">
      <c r="A24" s="1" t="s">
        <v>51</v>
      </c>
      <c r="B24" s="1" t="s">
        <v>19</v>
      </c>
      <c r="C24" s="2">
        <v>13</v>
      </c>
      <c r="D24" s="2">
        <v>22</v>
      </c>
      <c r="E24" s="2">
        <v>63</v>
      </c>
      <c r="F24" s="2">
        <v>201</v>
      </c>
      <c r="G24" s="2">
        <v>309</v>
      </c>
      <c r="H24" s="2">
        <v>350</v>
      </c>
      <c r="K24" s="19"/>
      <c r="L24" s="2"/>
      <c r="M24" s="2"/>
      <c r="N24" s="2"/>
      <c r="O24" s="2"/>
      <c r="P24" s="2"/>
      <c r="Q24" s="2"/>
    </row>
    <row r="25" spans="1:17">
      <c r="A25" s="1" t="s">
        <v>52</v>
      </c>
      <c r="B25" s="1" t="s">
        <v>17</v>
      </c>
      <c r="C25" s="2">
        <v>22</v>
      </c>
      <c r="D25" s="2">
        <v>62</v>
      </c>
      <c r="E25" s="2">
        <v>80</v>
      </c>
      <c r="F25" s="2">
        <v>85</v>
      </c>
      <c r="G25" s="2">
        <v>350</v>
      </c>
      <c r="H25" s="2">
        <v>350</v>
      </c>
    </row>
    <row r="26" spans="1:17">
      <c r="A26" s="1" t="s">
        <v>52</v>
      </c>
      <c r="B26" s="1" t="s">
        <v>18</v>
      </c>
      <c r="C26" s="2">
        <v>20</v>
      </c>
      <c r="D26" s="2">
        <v>38</v>
      </c>
      <c r="E26" s="2">
        <v>68</v>
      </c>
      <c r="F26" s="2">
        <v>191</v>
      </c>
      <c r="G26" s="2">
        <v>350</v>
      </c>
      <c r="H26" s="2">
        <v>350</v>
      </c>
    </row>
    <row r="27" spans="1:17">
      <c r="A27" s="1" t="s">
        <v>52</v>
      </c>
      <c r="B27" s="1" t="s">
        <v>19</v>
      </c>
      <c r="C27" s="2">
        <v>18</v>
      </c>
      <c r="D27" s="2">
        <v>41</v>
      </c>
      <c r="E27" s="2">
        <v>81</v>
      </c>
      <c r="F27" s="2">
        <v>154</v>
      </c>
      <c r="G27" s="2">
        <v>350</v>
      </c>
      <c r="H27" s="2">
        <v>350</v>
      </c>
    </row>
    <row r="28" spans="1:17">
      <c r="A28" s="1" t="s">
        <v>53</v>
      </c>
      <c r="B28" s="1" t="s">
        <v>17</v>
      </c>
      <c r="C28" s="2">
        <v>21</v>
      </c>
      <c r="D28" s="2">
        <v>26</v>
      </c>
      <c r="E28" s="2">
        <v>71</v>
      </c>
      <c r="F28" s="2">
        <v>116</v>
      </c>
      <c r="G28" s="2">
        <v>350</v>
      </c>
      <c r="H28" s="2">
        <v>350</v>
      </c>
    </row>
    <row r="29" spans="1:17">
      <c r="A29" s="1" t="s">
        <v>53</v>
      </c>
      <c r="B29" s="1" t="s">
        <v>18</v>
      </c>
      <c r="C29" s="2">
        <v>15</v>
      </c>
      <c r="D29" s="2">
        <v>32</v>
      </c>
      <c r="E29" s="2">
        <v>67</v>
      </c>
      <c r="F29" s="2">
        <v>158</v>
      </c>
      <c r="G29" s="2">
        <v>306</v>
      </c>
      <c r="H29" s="2">
        <v>350</v>
      </c>
    </row>
    <row r="30" spans="1:17">
      <c r="A30" s="1" t="s">
        <v>53</v>
      </c>
      <c r="B30" s="1" t="s">
        <v>19</v>
      </c>
      <c r="C30" s="2">
        <v>14</v>
      </c>
      <c r="D30" s="2">
        <v>35</v>
      </c>
      <c r="E30" s="2">
        <v>66</v>
      </c>
      <c r="F30" s="2">
        <v>164</v>
      </c>
      <c r="G30" s="2">
        <v>350</v>
      </c>
      <c r="H30" s="2">
        <v>350</v>
      </c>
    </row>
    <row r="31" spans="1:17">
      <c r="A31" s="1" t="s">
        <v>56</v>
      </c>
      <c r="B31" s="1" t="s">
        <v>17</v>
      </c>
      <c r="C31" s="2">
        <v>14</v>
      </c>
      <c r="D31" s="2">
        <v>53</v>
      </c>
      <c r="E31" s="2">
        <v>67</v>
      </c>
      <c r="F31" s="2">
        <v>93</v>
      </c>
      <c r="G31" s="2">
        <v>350</v>
      </c>
      <c r="H31" s="2">
        <v>350</v>
      </c>
    </row>
    <row r="32" spans="1:17">
      <c r="A32" s="1" t="s">
        <v>56</v>
      </c>
      <c r="B32" s="1" t="s">
        <v>18</v>
      </c>
      <c r="C32" s="2">
        <v>13</v>
      </c>
      <c r="D32" s="2">
        <v>42</v>
      </c>
      <c r="E32" s="2">
        <v>73</v>
      </c>
      <c r="F32" s="2">
        <v>123</v>
      </c>
      <c r="G32" s="2">
        <v>337</v>
      </c>
      <c r="H32" s="2">
        <v>350</v>
      </c>
    </row>
    <row r="33" spans="1:17">
      <c r="A33" s="1" t="s">
        <v>56</v>
      </c>
      <c r="B33" s="1" t="s">
        <v>19</v>
      </c>
      <c r="C33" s="2">
        <v>13</v>
      </c>
      <c r="D33" s="2">
        <v>32</v>
      </c>
      <c r="E33" s="2">
        <v>71</v>
      </c>
      <c r="F33" s="2">
        <v>125</v>
      </c>
      <c r="G33" s="2">
        <v>228</v>
      </c>
      <c r="H33" s="2">
        <v>350</v>
      </c>
    </row>
    <row r="34" spans="1:17">
      <c r="A34" s="1" t="s">
        <v>57</v>
      </c>
      <c r="B34" s="1" t="s">
        <v>17</v>
      </c>
      <c r="C34" s="2">
        <v>27</v>
      </c>
      <c r="D34" s="2">
        <v>65</v>
      </c>
      <c r="E34" s="2">
        <v>77</v>
      </c>
      <c r="F34" s="2">
        <v>115</v>
      </c>
      <c r="G34" s="2">
        <v>350</v>
      </c>
      <c r="H34" s="2">
        <v>350</v>
      </c>
    </row>
    <row r="35" spans="1:17">
      <c r="A35" s="1" t="s">
        <v>57</v>
      </c>
      <c r="B35" s="1" t="s">
        <v>18</v>
      </c>
      <c r="C35" s="2">
        <v>28</v>
      </c>
      <c r="D35" s="2">
        <v>53</v>
      </c>
      <c r="E35" s="2">
        <v>80</v>
      </c>
      <c r="F35" s="2">
        <v>204</v>
      </c>
      <c r="G35" s="2">
        <v>350</v>
      </c>
      <c r="H35" s="2">
        <v>350</v>
      </c>
    </row>
    <row r="36" spans="1:17">
      <c r="A36" s="1" t="s">
        <v>57</v>
      </c>
      <c r="B36" s="1" t="s">
        <v>19</v>
      </c>
      <c r="C36" s="2">
        <v>30</v>
      </c>
      <c r="D36" s="2">
        <v>58</v>
      </c>
      <c r="E36" s="2">
        <v>83</v>
      </c>
      <c r="F36" s="2">
        <v>152</v>
      </c>
      <c r="G36" s="2">
        <v>350</v>
      </c>
      <c r="H36" s="2">
        <v>350</v>
      </c>
    </row>
    <row r="37" spans="1:17">
      <c r="K37" s="2"/>
      <c r="L37" s="6"/>
      <c r="M37" s="6"/>
      <c r="N37" s="6"/>
      <c r="O37" s="6"/>
      <c r="P37" s="6"/>
      <c r="Q37" s="6"/>
    </row>
    <row r="38" spans="1:17">
      <c r="A38" s="30" t="s">
        <v>62</v>
      </c>
      <c r="M38" s="2"/>
    </row>
    <row r="39" spans="1:17">
      <c r="A39" s="1" t="s">
        <v>42</v>
      </c>
      <c r="B39" s="1" t="s">
        <v>43</v>
      </c>
      <c r="C39" s="1" t="s">
        <v>44</v>
      </c>
      <c r="D39" s="1" t="s">
        <v>45</v>
      </c>
      <c r="E39" s="1" t="s">
        <v>46</v>
      </c>
      <c r="F39" s="1" t="s">
        <v>47</v>
      </c>
      <c r="G39" s="1" t="s">
        <v>48</v>
      </c>
      <c r="H39" s="1" t="s">
        <v>49</v>
      </c>
      <c r="M39" s="2"/>
    </row>
    <row r="40" spans="1:17">
      <c r="A40" s="1" t="s">
        <v>51</v>
      </c>
      <c r="B40" s="1" t="s">
        <v>17</v>
      </c>
      <c r="C40" s="2">
        <v>0</v>
      </c>
      <c r="D40" s="2">
        <v>0</v>
      </c>
      <c r="E40" s="2">
        <v>9</v>
      </c>
      <c r="F40" s="2">
        <v>25</v>
      </c>
      <c r="G40" s="2">
        <v>33</v>
      </c>
      <c r="H40" s="2">
        <v>100</v>
      </c>
      <c r="K40" s="2"/>
      <c r="M40" s="2"/>
      <c r="N40" s="2"/>
      <c r="O40" s="2"/>
      <c r="P40" s="2"/>
      <c r="Q40" s="2"/>
    </row>
    <row r="41" spans="1:17">
      <c r="A41" s="1" t="s">
        <v>51</v>
      </c>
      <c r="B41" s="1" t="s">
        <v>18</v>
      </c>
      <c r="C41" s="2">
        <v>0</v>
      </c>
      <c r="D41" s="2">
        <v>0</v>
      </c>
      <c r="E41" s="2">
        <v>10</v>
      </c>
      <c r="F41" s="2">
        <v>27</v>
      </c>
      <c r="G41" s="2">
        <v>55</v>
      </c>
      <c r="H41" s="2">
        <v>100</v>
      </c>
      <c r="J41" s="2"/>
      <c r="K41" s="2"/>
      <c r="M41" s="2"/>
      <c r="N41" s="2"/>
      <c r="O41" s="2"/>
      <c r="P41" s="2"/>
      <c r="Q41" s="2"/>
    </row>
    <row r="42" spans="1:17">
      <c r="A42" s="1" t="s">
        <v>51</v>
      </c>
      <c r="B42" s="1" t="s">
        <v>19</v>
      </c>
      <c r="C42" s="2">
        <v>0</v>
      </c>
      <c r="D42" s="2">
        <v>0</v>
      </c>
      <c r="E42" s="2">
        <v>8</v>
      </c>
      <c r="F42" s="2">
        <v>39</v>
      </c>
      <c r="G42" s="2">
        <v>51</v>
      </c>
      <c r="H42" s="2">
        <v>100</v>
      </c>
      <c r="J42" s="2"/>
      <c r="K42" s="2"/>
      <c r="L42" s="2"/>
    </row>
    <row r="43" spans="1:17">
      <c r="A43" s="1" t="s">
        <v>55</v>
      </c>
      <c r="B43" s="1" t="s">
        <v>17</v>
      </c>
      <c r="C43" s="2">
        <v>0</v>
      </c>
      <c r="D43" s="2">
        <v>3</v>
      </c>
      <c r="E43" s="2">
        <v>11</v>
      </c>
      <c r="F43" s="2">
        <v>37</v>
      </c>
      <c r="G43" s="2">
        <v>70</v>
      </c>
      <c r="H43" s="2">
        <v>100</v>
      </c>
      <c r="J43" s="2"/>
    </row>
    <row r="44" spans="1:17">
      <c r="A44" s="1" t="s">
        <v>55</v>
      </c>
      <c r="B44" s="1" t="s">
        <v>18</v>
      </c>
      <c r="C44" s="2">
        <v>0</v>
      </c>
      <c r="D44" s="2">
        <v>4</v>
      </c>
      <c r="E44" s="2">
        <v>10</v>
      </c>
      <c r="F44" s="2">
        <v>34</v>
      </c>
      <c r="G44" s="2">
        <v>69</v>
      </c>
      <c r="H44" s="2">
        <v>100</v>
      </c>
      <c r="J44" s="2"/>
    </row>
    <row r="45" spans="1:17">
      <c r="A45" s="1" t="s">
        <v>55</v>
      </c>
      <c r="B45" s="1" t="s">
        <v>19</v>
      </c>
      <c r="C45" s="2">
        <v>0</v>
      </c>
      <c r="D45" s="2">
        <v>3</v>
      </c>
      <c r="E45" s="2">
        <v>11</v>
      </c>
      <c r="F45" s="2">
        <v>28</v>
      </c>
      <c r="G45" s="2">
        <v>74</v>
      </c>
      <c r="H45" s="2">
        <v>100</v>
      </c>
      <c r="J45" s="2"/>
    </row>
    <row r="46" spans="1:17">
      <c r="A46" s="1" t="s">
        <v>58</v>
      </c>
      <c r="B46" s="1" t="s">
        <v>17</v>
      </c>
      <c r="C46" s="29" t="s">
        <v>59</v>
      </c>
      <c r="D46" s="29"/>
      <c r="E46" s="29"/>
      <c r="F46" s="29"/>
      <c r="G46" s="29"/>
      <c r="H46" s="29"/>
      <c r="J46" s="2"/>
    </row>
    <row r="47" spans="1:17">
      <c r="A47" s="1" t="s">
        <v>58</v>
      </c>
      <c r="B47" s="1" t="s">
        <v>18</v>
      </c>
      <c r="C47" s="29"/>
      <c r="D47" s="29"/>
      <c r="E47" s="29"/>
      <c r="F47" s="29"/>
      <c r="G47" s="29"/>
      <c r="H47" s="29"/>
    </row>
    <row r="48" spans="1:17">
      <c r="A48" s="1" t="s">
        <v>58</v>
      </c>
      <c r="B48" s="1" t="s">
        <v>19</v>
      </c>
      <c r="C48" s="29"/>
      <c r="D48" s="29"/>
      <c r="E48" s="29"/>
      <c r="F48" s="29"/>
      <c r="G48" s="29"/>
      <c r="H48" s="29"/>
    </row>
    <row r="49" spans="1:19">
      <c r="A49" s="1" t="s">
        <v>60</v>
      </c>
      <c r="B49" s="1" t="s">
        <v>17</v>
      </c>
      <c r="C49" s="29" t="s">
        <v>59</v>
      </c>
      <c r="D49" s="29"/>
      <c r="E49" s="29"/>
      <c r="F49" s="29"/>
      <c r="G49" s="29"/>
      <c r="H49" s="29"/>
    </row>
    <row r="50" spans="1:19">
      <c r="A50" s="1" t="s">
        <v>60</v>
      </c>
      <c r="B50" s="1" t="s">
        <v>18</v>
      </c>
      <c r="C50" s="29"/>
      <c r="D50" s="29"/>
      <c r="E50" s="29"/>
      <c r="F50" s="29"/>
      <c r="G50" s="29"/>
      <c r="H50" s="29"/>
    </row>
    <row r="51" spans="1:19">
      <c r="A51" s="1" t="s">
        <v>60</v>
      </c>
      <c r="B51" s="1" t="s">
        <v>19</v>
      </c>
      <c r="C51" s="29"/>
      <c r="D51" s="29"/>
      <c r="E51" s="29"/>
      <c r="F51" s="29"/>
      <c r="G51" s="29"/>
      <c r="H51" s="29"/>
      <c r="L51" s="2"/>
      <c r="M51" s="6"/>
      <c r="N51" s="6"/>
      <c r="O51" s="6"/>
      <c r="P51" s="6"/>
      <c r="Q51" s="6"/>
      <c r="R51" s="6"/>
      <c r="S51" s="6"/>
    </row>
    <row r="52" spans="1:19">
      <c r="N52" s="2"/>
    </row>
    <row r="53" spans="1:19">
      <c r="A53" s="30" t="s">
        <v>66</v>
      </c>
      <c r="N53" s="2"/>
    </row>
    <row r="54" spans="1:19">
      <c r="A54" s="1" t="s">
        <v>42</v>
      </c>
      <c r="B54" s="1" t="s">
        <v>43</v>
      </c>
      <c r="C54" s="1" t="s">
        <v>44</v>
      </c>
      <c r="D54" s="1" t="s">
        <v>45</v>
      </c>
      <c r="E54" s="1" t="s">
        <v>46</v>
      </c>
      <c r="F54" s="1" t="s">
        <v>47</v>
      </c>
      <c r="G54" s="1" t="s">
        <v>48</v>
      </c>
      <c r="H54" s="1" t="s">
        <v>49</v>
      </c>
      <c r="I54" s="1" t="s">
        <v>50</v>
      </c>
      <c r="J54" s="1" t="s">
        <v>64</v>
      </c>
      <c r="L54" s="1"/>
      <c r="N54" s="2"/>
      <c r="O54" s="2"/>
      <c r="P54" s="2"/>
      <c r="Q54" s="2"/>
      <c r="R54" s="2"/>
    </row>
    <row r="55" spans="1:19">
      <c r="A55" s="1" t="s">
        <v>51</v>
      </c>
      <c r="B55" s="1" t="s">
        <v>17</v>
      </c>
      <c r="C55" s="2">
        <v>25</v>
      </c>
      <c r="D55" s="2">
        <v>75</v>
      </c>
      <c r="E55" s="2">
        <v>100</v>
      </c>
      <c r="F55" s="2">
        <v>150</v>
      </c>
      <c r="G55" s="2">
        <v>370</v>
      </c>
      <c r="H55" s="2">
        <v>760</v>
      </c>
      <c r="I55" s="2">
        <v>970</v>
      </c>
      <c r="J55" s="2">
        <v>1000</v>
      </c>
      <c r="L55" s="2"/>
      <c r="N55" s="2"/>
      <c r="O55" s="2"/>
      <c r="P55" s="2"/>
      <c r="Q55" s="2"/>
      <c r="R55" s="2"/>
    </row>
    <row r="56" spans="1:19">
      <c r="A56" s="1" t="s">
        <v>51</v>
      </c>
      <c r="B56" s="1" t="s">
        <v>18</v>
      </c>
      <c r="C56" s="2">
        <v>100</v>
      </c>
      <c r="D56" s="2">
        <v>75</v>
      </c>
      <c r="E56" s="2">
        <v>75</v>
      </c>
      <c r="F56" s="2">
        <v>150</v>
      </c>
      <c r="G56" s="2">
        <v>390</v>
      </c>
      <c r="H56" s="2">
        <v>650</v>
      </c>
      <c r="I56" s="2">
        <v>940</v>
      </c>
      <c r="J56" s="2">
        <v>1000</v>
      </c>
    </row>
    <row r="57" spans="1:19">
      <c r="A57" s="1" t="s">
        <v>51</v>
      </c>
      <c r="B57" s="1" t="s">
        <v>19</v>
      </c>
      <c r="C57" s="2">
        <v>75</v>
      </c>
      <c r="D57" s="2">
        <v>50</v>
      </c>
      <c r="E57" s="2">
        <v>150</v>
      </c>
      <c r="F57" s="2">
        <v>150</v>
      </c>
      <c r="G57" s="2">
        <v>350</v>
      </c>
      <c r="H57" s="2">
        <v>730</v>
      </c>
      <c r="I57" s="2">
        <v>880</v>
      </c>
      <c r="J57" s="2">
        <v>1000</v>
      </c>
    </row>
    <row r="58" spans="1:19">
      <c r="A58" s="1" t="s">
        <v>55</v>
      </c>
      <c r="B58" s="1" t="s">
        <v>17</v>
      </c>
      <c r="C58" s="2">
        <v>330</v>
      </c>
      <c r="D58" s="2">
        <v>370</v>
      </c>
      <c r="E58" s="2">
        <v>410</v>
      </c>
      <c r="F58" s="2">
        <v>410</v>
      </c>
      <c r="G58" s="2">
        <v>525</v>
      </c>
      <c r="H58" s="2">
        <v>475</v>
      </c>
      <c r="I58" s="2">
        <v>625</v>
      </c>
      <c r="J58" s="2">
        <v>790</v>
      </c>
    </row>
    <row r="59" spans="1:19">
      <c r="A59" s="1" t="s">
        <v>55</v>
      </c>
      <c r="B59" s="1" t="s">
        <v>18</v>
      </c>
      <c r="C59" s="2">
        <v>350</v>
      </c>
      <c r="D59" s="2">
        <v>370</v>
      </c>
      <c r="E59" s="2">
        <v>370</v>
      </c>
      <c r="F59" s="2">
        <v>390</v>
      </c>
      <c r="G59" s="2">
        <v>525</v>
      </c>
      <c r="H59" s="2">
        <v>575</v>
      </c>
      <c r="I59" s="2">
        <v>675</v>
      </c>
      <c r="J59" s="2">
        <v>820</v>
      </c>
    </row>
    <row r="60" spans="1:19">
      <c r="A60" s="1" t="s">
        <v>55</v>
      </c>
      <c r="B60" s="1" t="s">
        <v>19</v>
      </c>
      <c r="C60" s="2">
        <v>370</v>
      </c>
      <c r="D60" s="2">
        <v>350</v>
      </c>
      <c r="E60" s="2">
        <v>390</v>
      </c>
      <c r="F60" s="2">
        <v>430</v>
      </c>
      <c r="G60" s="2">
        <v>525</v>
      </c>
      <c r="H60" s="2">
        <v>625</v>
      </c>
      <c r="I60" s="2">
        <v>700</v>
      </c>
      <c r="J60" s="2">
        <v>760</v>
      </c>
    </row>
    <row r="61" spans="1:19">
      <c r="A61" s="1" t="s">
        <v>65</v>
      </c>
      <c r="B61" s="1" t="s">
        <v>17</v>
      </c>
      <c r="C61" s="29" t="s">
        <v>59</v>
      </c>
      <c r="D61" s="29"/>
      <c r="E61" s="29"/>
      <c r="F61" s="29"/>
      <c r="G61" s="29"/>
      <c r="H61" s="29"/>
      <c r="I61" s="29"/>
      <c r="J61" s="29"/>
    </row>
    <row r="62" spans="1:19">
      <c r="A62" s="1" t="s">
        <v>65</v>
      </c>
      <c r="B62" s="1" t="s">
        <v>18</v>
      </c>
      <c r="C62" s="29"/>
      <c r="D62" s="29"/>
      <c r="E62" s="29"/>
      <c r="F62" s="29"/>
      <c r="G62" s="29"/>
      <c r="H62" s="29"/>
      <c r="I62" s="29"/>
      <c r="J62" s="29"/>
    </row>
    <row r="63" spans="1:19">
      <c r="A63" s="1" t="s">
        <v>65</v>
      </c>
      <c r="B63" s="1" t="s">
        <v>19</v>
      </c>
      <c r="C63" s="29"/>
      <c r="D63" s="29"/>
      <c r="E63" s="29"/>
      <c r="F63" s="29"/>
      <c r="G63" s="29"/>
      <c r="H63" s="29"/>
      <c r="I63" s="29"/>
      <c r="J63" s="29"/>
    </row>
  </sheetData>
  <mergeCells count="3">
    <mergeCell ref="C46:H48"/>
    <mergeCell ref="C49:H51"/>
    <mergeCell ref="C61:J63"/>
  </mergeCells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FA719-E2C8-064F-ACD7-02A2BF24ACBA}">
  <dimension ref="A1:O47"/>
  <sheetViews>
    <sheetView workbookViewId="0">
      <selection activeCell="O11" sqref="O11"/>
    </sheetView>
  </sheetViews>
  <sheetFormatPr baseColWidth="10" defaultRowHeight="16"/>
  <cols>
    <col min="1" max="1" width="11.6640625" customWidth="1"/>
  </cols>
  <sheetData>
    <row r="1" spans="1:11">
      <c r="A1" s="30" t="s">
        <v>61</v>
      </c>
      <c r="H1" s="30" t="s">
        <v>62</v>
      </c>
    </row>
    <row r="3" spans="1:11">
      <c r="A3" t="s">
        <v>36</v>
      </c>
      <c r="H3" t="s">
        <v>36</v>
      </c>
    </row>
    <row r="4" spans="1:11">
      <c r="A4" s="8" t="s">
        <v>34</v>
      </c>
      <c r="B4" s="6" t="s">
        <v>17</v>
      </c>
      <c r="C4" s="6" t="s">
        <v>18</v>
      </c>
      <c r="D4" s="6" t="s">
        <v>19</v>
      </c>
      <c r="E4" s="6" t="s">
        <v>20</v>
      </c>
      <c r="F4" s="6" t="s">
        <v>21</v>
      </c>
      <c r="H4" s="8" t="s">
        <v>34</v>
      </c>
      <c r="I4" s="6" t="s">
        <v>17</v>
      </c>
      <c r="J4" s="6" t="s">
        <v>18</v>
      </c>
      <c r="K4" s="6" t="s">
        <v>19</v>
      </c>
    </row>
    <row r="5" spans="1:11">
      <c r="A5" s="8">
        <v>0</v>
      </c>
      <c r="B5" s="13">
        <v>0</v>
      </c>
      <c r="C5" s="13">
        <v>0</v>
      </c>
      <c r="D5" s="13">
        <v>0</v>
      </c>
      <c r="E5" s="13">
        <v>0</v>
      </c>
      <c r="F5" s="13">
        <v>0</v>
      </c>
      <c r="H5" s="8">
        <v>0</v>
      </c>
      <c r="I5" s="2">
        <v>0</v>
      </c>
      <c r="J5" s="2">
        <v>0</v>
      </c>
      <c r="K5" s="2">
        <v>0</v>
      </c>
    </row>
    <row r="6" spans="1:11">
      <c r="A6" s="8">
        <v>1</v>
      </c>
      <c r="B6" s="13">
        <v>0</v>
      </c>
      <c r="C6" s="13">
        <v>0</v>
      </c>
      <c r="D6" s="13">
        <v>4</v>
      </c>
      <c r="E6" s="13">
        <v>0</v>
      </c>
      <c r="F6" s="13">
        <v>0</v>
      </c>
      <c r="H6" s="8">
        <v>1</v>
      </c>
      <c r="I6" s="2">
        <v>0</v>
      </c>
      <c r="J6" s="2">
        <v>0</v>
      </c>
      <c r="K6" s="2">
        <v>0</v>
      </c>
    </row>
    <row r="7" spans="1:11">
      <c r="A7" s="8">
        <v>2</v>
      </c>
      <c r="B7" s="13">
        <v>10</v>
      </c>
      <c r="C7" s="13">
        <v>8</v>
      </c>
      <c r="D7" s="13">
        <v>9</v>
      </c>
      <c r="E7" s="13">
        <v>10</v>
      </c>
      <c r="F7" s="13">
        <v>8</v>
      </c>
      <c r="H7" s="8">
        <v>2</v>
      </c>
      <c r="I7" s="2">
        <v>11</v>
      </c>
      <c r="J7" s="2">
        <v>9</v>
      </c>
      <c r="K7" s="2">
        <v>9</v>
      </c>
    </row>
    <row r="8" spans="1:11">
      <c r="A8" s="8">
        <v>3</v>
      </c>
      <c r="B8" s="13">
        <v>23</v>
      </c>
      <c r="C8" s="13">
        <v>22</v>
      </c>
      <c r="D8" s="13">
        <v>23</v>
      </c>
      <c r="E8" s="13">
        <v>22</v>
      </c>
      <c r="F8" s="13">
        <v>27</v>
      </c>
      <c r="H8" s="8">
        <v>3</v>
      </c>
      <c r="I8" s="2">
        <v>24</v>
      </c>
      <c r="J8" s="2">
        <v>32</v>
      </c>
      <c r="K8" s="2">
        <v>24</v>
      </c>
    </row>
    <row r="9" spans="1:11">
      <c r="A9" s="8">
        <v>4</v>
      </c>
      <c r="B9" s="13">
        <v>48</v>
      </c>
      <c r="C9" s="13">
        <v>53</v>
      </c>
      <c r="D9" s="13">
        <v>49</v>
      </c>
      <c r="E9" s="13">
        <v>49</v>
      </c>
      <c r="F9" s="13">
        <v>42</v>
      </c>
      <c r="H9" s="8">
        <v>4</v>
      </c>
      <c r="I9" s="2">
        <v>61</v>
      </c>
      <c r="J9" s="2">
        <v>56</v>
      </c>
      <c r="K9" s="2">
        <v>53</v>
      </c>
    </row>
    <row r="10" spans="1:11">
      <c r="A10" s="8">
        <v>5</v>
      </c>
      <c r="B10" s="13">
        <v>70</v>
      </c>
      <c r="C10" s="13">
        <v>75</v>
      </c>
      <c r="D10" s="13">
        <v>73</v>
      </c>
      <c r="E10" s="13">
        <v>76</v>
      </c>
      <c r="F10" s="13">
        <v>69</v>
      </c>
      <c r="H10" s="8">
        <v>5</v>
      </c>
      <c r="I10" s="2">
        <v>80</v>
      </c>
      <c r="J10" s="2">
        <v>80</v>
      </c>
      <c r="K10" s="2">
        <v>80</v>
      </c>
    </row>
    <row r="11" spans="1:11">
      <c r="A11" s="8">
        <v>6</v>
      </c>
      <c r="B11" s="13">
        <v>98</v>
      </c>
      <c r="C11" s="13">
        <v>85</v>
      </c>
      <c r="D11" s="13">
        <v>96</v>
      </c>
      <c r="E11" s="13">
        <v>98</v>
      </c>
      <c r="F11" s="13">
        <v>100</v>
      </c>
      <c r="H11" s="8"/>
      <c r="I11" s="7"/>
      <c r="J11" s="7"/>
      <c r="K11" s="7"/>
    </row>
    <row r="12" spans="1:11">
      <c r="A12" t="s">
        <v>39</v>
      </c>
      <c r="H12" t="s">
        <v>39</v>
      </c>
    </row>
    <row r="13" spans="1:11">
      <c r="A13" s="8" t="s">
        <v>34</v>
      </c>
      <c r="B13" s="6" t="s">
        <v>17</v>
      </c>
      <c r="C13" s="6" t="s">
        <v>18</v>
      </c>
      <c r="D13" s="6" t="s">
        <v>19</v>
      </c>
      <c r="E13" s="6" t="s">
        <v>20</v>
      </c>
      <c r="F13" s="6" t="s">
        <v>21</v>
      </c>
      <c r="H13" s="8" t="s">
        <v>34</v>
      </c>
      <c r="I13" s="6" t="s">
        <v>17</v>
      </c>
      <c r="J13" s="6" t="s">
        <v>18</v>
      </c>
      <c r="K13" s="6" t="s">
        <v>19</v>
      </c>
    </row>
    <row r="14" spans="1:11">
      <c r="A14" s="8">
        <v>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H14" s="8">
        <v>0</v>
      </c>
      <c r="I14" s="2">
        <v>0</v>
      </c>
      <c r="J14" s="2">
        <v>0</v>
      </c>
      <c r="K14" s="2">
        <v>0</v>
      </c>
    </row>
    <row r="15" spans="1:11">
      <c r="A15" s="8">
        <v>1</v>
      </c>
      <c r="B15" s="2">
        <v>4</v>
      </c>
      <c r="C15" s="2">
        <v>0</v>
      </c>
      <c r="D15" s="2">
        <v>3</v>
      </c>
      <c r="E15" s="2">
        <v>5</v>
      </c>
      <c r="F15" s="2">
        <v>5</v>
      </c>
      <c r="H15" s="8">
        <v>1</v>
      </c>
      <c r="I15" s="2">
        <v>3</v>
      </c>
      <c r="J15" s="2">
        <v>4</v>
      </c>
      <c r="K15" s="2">
        <v>3</v>
      </c>
    </row>
    <row r="16" spans="1:11">
      <c r="A16" s="8">
        <v>2</v>
      </c>
      <c r="B16" s="2">
        <v>11</v>
      </c>
      <c r="C16" s="2">
        <v>10</v>
      </c>
      <c r="D16" s="2">
        <v>9</v>
      </c>
      <c r="E16" s="2">
        <v>11</v>
      </c>
      <c r="F16" s="2">
        <v>11</v>
      </c>
      <c r="H16" s="8">
        <v>2</v>
      </c>
      <c r="I16" s="2">
        <v>11</v>
      </c>
      <c r="J16" s="2">
        <v>10</v>
      </c>
      <c r="K16" s="2">
        <v>11</v>
      </c>
    </row>
    <row r="17" spans="1:11">
      <c r="A17" s="8">
        <v>3</v>
      </c>
      <c r="B17" s="2">
        <v>25</v>
      </c>
      <c r="C17" s="2">
        <v>21</v>
      </c>
      <c r="D17" s="2">
        <v>27</v>
      </c>
      <c r="E17" s="2">
        <v>24</v>
      </c>
      <c r="F17" s="2">
        <v>27</v>
      </c>
      <c r="H17" s="8">
        <v>3</v>
      </c>
      <c r="I17" s="2">
        <v>37</v>
      </c>
      <c r="J17" s="2">
        <v>34</v>
      </c>
      <c r="K17" s="2">
        <v>28</v>
      </c>
    </row>
    <row r="18" spans="1:11">
      <c r="A18" s="8">
        <v>4</v>
      </c>
      <c r="B18" s="2">
        <v>55</v>
      </c>
      <c r="C18" s="2">
        <v>54</v>
      </c>
      <c r="D18" s="2">
        <v>54</v>
      </c>
      <c r="E18" s="2">
        <v>51</v>
      </c>
      <c r="F18" s="2">
        <v>47</v>
      </c>
      <c r="H18" s="8">
        <v>4</v>
      </c>
      <c r="I18" s="2">
        <v>70</v>
      </c>
      <c r="J18" s="2">
        <v>69</v>
      </c>
      <c r="K18" s="2">
        <v>74</v>
      </c>
    </row>
    <row r="19" spans="1:11">
      <c r="A19" s="8">
        <v>5</v>
      </c>
      <c r="B19" s="2">
        <v>75</v>
      </c>
      <c r="C19" s="2">
        <v>81</v>
      </c>
      <c r="D19" s="2">
        <v>75</v>
      </c>
      <c r="E19" s="2">
        <v>72</v>
      </c>
      <c r="F19" s="2">
        <v>81</v>
      </c>
      <c r="H19" s="8">
        <v>5</v>
      </c>
      <c r="I19" s="2">
        <v>80</v>
      </c>
      <c r="J19" s="2">
        <v>80</v>
      </c>
      <c r="K19" s="2">
        <v>80</v>
      </c>
    </row>
    <row r="20" spans="1:11">
      <c r="A20" s="8">
        <v>6</v>
      </c>
      <c r="B20" s="2">
        <v>100</v>
      </c>
      <c r="C20" s="2">
        <v>100</v>
      </c>
      <c r="D20" s="2">
        <v>100</v>
      </c>
      <c r="E20" s="2">
        <v>100</v>
      </c>
      <c r="F20" s="2">
        <v>100</v>
      </c>
      <c r="H20" s="8"/>
      <c r="I20" s="2"/>
      <c r="J20" s="2"/>
      <c r="K20" s="2"/>
    </row>
    <row r="21" spans="1:11">
      <c r="A21" t="s">
        <v>38</v>
      </c>
      <c r="H21" t="s">
        <v>38</v>
      </c>
    </row>
    <row r="22" spans="1:11">
      <c r="A22" s="8" t="s">
        <v>34</v>
      </c>
      <c r="B22" s="6" t="s">
        <v>17</v>
      </c>
      <c r="C22" s="6" t="s">
        <v>18</v>
      </c>
      <c r="D22" s="6" t="s">
        <v>19</v>
      </c>
      <c r="E22" s="6" t="s">
        <v>20</v>
      </c>
      <c r="F22" s="6" t="s">
        <v>21</v>
      </c>
      <c r="H22" s="8" t="s">
        <v>34</v>
      </c>
      <c r="I22" s="6" t="s">
        <v>17</v>
      </c>
      <c r="J22" s="6" t="s">
        <v>18</v>
      </c>
      <c r="K22" s="6" t="s">
        <v>19</v>
      </c>
    </row>
    <row r="23" spans="1:11">
      <c r="A23" s="8">
        <v>0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H23" s="8">
        <v>0</v>
      </c>
      <c r="I23" s="2">
        <v>0</v>
      </c>
      <c r="J23" s="2">
        <v>0</v>
      </c>
      <c r="K23" s="2">
        <v>0</v>
      </c>
    </row>
    <row r="24" spans="1:11">
      <c r="A24" s="8">
        <v>1</v>
      </c>
      <c r="B24" s="2">
        <v>5</v>
      </c>
      <c r="C24" s="2">
        <v>5.5</v>
      </c>
      <c r="D24" s="2">
        <v>4.5</v>
      </c>
      <c r="E24" s="2">
        <v>4</v>
      </c>
      <c r="F24" s="2">
        <v>4.5</v>
      </c>
      <c r="H24" s="8">
        <v>1</v>
      </c>
      <c r="I24" s="2">
        <v>5</v>
      </c>
      <c r="J24" s="2">
        <v>5</v>
      </c>
      <c r="K24" s="2">
        <v>5</v>
      </c>
    </row>
    <row r="25" spans="1:11">
      <c r="A25" s="8">
        <v>2</v>
      </c>
      <c r="B25" s="2">
        <v>12</v>
      </c>
      <c r="C25" s="2">
        <v>12</v>
      </c>
      <c r="D25" s="2">
        <v>14</v>
      </c>
      <c r="E25" s="2">
        <v>12</v>
      </c>
      <c r="F25" s="2">
        <v>12</v>
      </c>
      <c r="H25" s="8">
        <v>2</v>
      </c>
      <c r="I25" s="2">
        <v>13</v>
      </c>
      <c r="J25" s="2">
        <v>12</v>
      </c>
      <c r="K25" s="2">
        <v>13</v>
      </c>
    </row>
    <row r="26" spans="1:11">
      <c r="A26" s="8">
        <v>3</v>
      </c>
      <c r="B26" s="2">
        <v>33</v>
      </c>
      <c r="C26" s="2">
        <v>28</v>
      </c>
      <c r="D26" s="2">
        <v>31</v>
      </c>
      <c r="E26" s="2">
        <v>32</v>
      </c>
      <c r="F26" s="2">
        <v>31</v>
      </c>
      <c r="H26" s="8">
        <v>3</v>
      </c>
      <c r="I26" s="2">
        <v>42</v>
      </c>
      <c r="J26" s="2">
        <v>38</v>
      </c>
      <c r="K26" s="2">
        <v>42</v>
      </c>
    </row>
    <row r="27" spans="1:11">
      <c r="A27" s="8">
        <v>4</v>
      </c>
      <c r="B27" s="2">
        <v>63</v>
      </c>
      <c r="C27" s="2">
        <v>62</v>
      </c>
      <c r="D27" s="2">
        <v>70</v>
      </c>
      <c r="E27" s="2">
        <v>70</v>
      </c>
      <c r="F27" s="2">
        <v>73</v>
      </c>
      <c r="H27" s="8">
        <v>4</v>
      </c>
      <c r="I27" s="2">
        <v>77</v>
      </c>
      <c r="J27" s="2">
        <v>80</v>
      </c>
      <c r="K27" s="2">
        <v>75</v>
      </c>
    </row>
    <row r="28" spans="1:11">
      <c r="A28" s="8">
        <v>5</v>
      </c>
      <c r="B28" s="2">
        <v>100</v>
      </c>
      <c r="C28" s="2">
        <v>95</v>
      </c>
      <c r="D28" s="2">
        <v>94</v>
      </c>
      <c r="E28" s="2">
        <v>86</v>
      </c>
      <c r="F28" s="2">
        <v>91</v>
      </c>
      <c r="H28" s="8">
        <v>5</v>
      </c>
      <c r="I28" s="2">
        <v>80</v>
      </c>
      <c r="J28" s="2">
        <v>80</v>
      </c>
      <c r="K28" s="2">
        <v>80</v>
      </c>
    </row>
    <row r="29" spans="1:11">
      <c r="A29" s="8">
        <v>6</v>
      </c>
      <c r="B29" s="2">
        <v>100</v>
      </c>
      <c r="C29" s="2">
        <v>100</v>
      </c>
      <c r="D29" s="2">
        <v>100</v>
      </c>
      <c r="E29" s="2">
        <v>100</v>
      </c>
      <c r="F29" s="2">
        <v>100</v>
      </c>
      <c r="H29" s="8"/>
      <c r="I29" s="2"/>
      <c r="J29" s="2"/>
      <c r="K29" s="2"/>
    </row>
    <row r="30" spans="1:11">
      <c r="A30" t="s">
        <v>37</v>
      </c>
      <c r="H30" t="s">
        <v>37</v>
      </c>
    </row>
    <row r="31" spans="1:11">
      <c r="A31" s="8" t="s">
        <v>34</v>
      </c>
      <c r="B31" s="6" t="s">
        <v>17</v>
      </c>
      <c r="C31" s="6" t="s">
        <v>18</v>
      </c>
      <c r="D31" s="6" t="s">
        <v>19</v>
      </c>
      <c r="E31" s="6" t="s">
        <v>20</v>
      </c>
      <c r="F31" s="6" t="s">
        <v>21</v>
      </c>
      <c r="H31" s="8" t="s">
        <v>34</v>
      </c>
      <c r="I31" s="6" t="s">
        <v>17</v>
      </c>
      <c r="J31" s="6" t="s">
        <v>18</v>
      </c>
      <c r="K31" s="6" t="s">
        <v>19</v>
      </c>
    </row>
    <row r="32" spans="1:11">
      <c r="A32" s="8">
        <v>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H32" s="8">
        <v>0</v>
      </c>
      <c r="I32" s="2">
        <v>0</v>
      </c>
      <c r="J32" s="2">
        <v>0</v>
      </c>
      <c r="K32" s="2">
        <v>0</v>
      </c>
    </row>
    <row r="33" spans="1:15">
      <c r="A33" s="8">
        <v>1</v>
      </c>
      <c r="B33" s="2">
        <v>6</v>
      </c>
      <c r="C33" s="2">
        <v>6</v>
      </c>
      <c r="D33" s="2">
        <v>6</v>
      </c>
      <c r="E33" s="2">
        <v>6</v>
      </c>
      <c r="F33" s="2">
        <v>5</v>
      </c>
      <c r="H33" s="8">
        <v>1</v>
      </c>
      <c r="I33" s="2">
        <v>6</v>
      </c>
      <c r="J33" s="2">
        <v>6</v>
      </c>
      <c r="K33" s="2">
        <v>6</v>
      </c>
    </row>
    <row r="34" spans="1:15">
      <c r="A34" s="8">
        <v>2</v>
      </c>
      <c r="B34" s="2">
        <v>12</v>
      </c>
      <c r="C34" s="2">
        <v>12</v>
      </c>
      <c r="D34" s="2">
        <v>12</v>
      </c>
      <c r="E34" s="2">
        <v>13</v>
      </c>
      <c r="F34" s="2">
        <v>16</v>
      </c>
      <c r="H34" s="8">
        <v>2</v>
      </c>
      <c r="I34" s="2">
        <v>14</v>
      </c>
      <c r="J34" s="2">
        <v>14</v>
      </c>
      <c r="K34" s="2">
        <v>15</v>
      </c>
    </row>
    <row r="35" spans="1:15">
      <c r="A35" s="8">
        <v>3</v>
      </c>
      <c r="B35" s="2">
        <v>32</v>
      </c>
      <c r="C35" s="2">
        <v>34</v>
      </c>
      <c r="D35" s="2">
        <v>28</v>
      </c>
      <c r="E35" s="2">
        <v>30</v>
      </c>
      <c r="F35" s="2">
        <v>32</v>
      </c>
      <c r="H35" s="8">
        <v>3</v>
      </c>
      <c r="I35" s="2">
        <v>36</v>
      </c>
      <c r="J35" s="2">
        <v>43</v>
      </c>
      <c r="K35" s="2">
        <v>41</v>
      </c>
    </row>
    <row r="36" spans="1:15">
      <c r="A36" s="8">
        <v>4</v>
      </c>
      <c r="B36" s="2">
        <v>66</v>
      </c>
      <c r="C36" s="2">
        <v>68</v>
      </c>
      <c r="D36" s="2">
        <v>70</v>
      </c>
      <c r="E36" s="2">
        <v>66</v>
      </c>
      <c r="F36" s="2">
        <v>65</v>
      </c>
      <c r="H36" s="8">
        <v>4</v>
      </c>
      <c r="I36" s="2">
        <v>79</v>
      </c>
      <c r="J36" s="2">
        <v>80</v>
      </c>
      <c r="K36" s="2">
        <v>79</v>
      </c>
    </row>
    <row r="37" spans="1:15">
      <c r="A37" s="8">
        <v>5</v>
      </c>
      <c r="B37" s="2">
        <v>100</v>
      </c>
      <c r="C37" s="2">
        <v>96</v>
      </c>
      <c r="D37" s="2">
        <v>91</v>
      </c>
      <c r="E37" s="2">
        <v>94</v>
      </c>
      <c r="F37" s="2">
        <v>94</v>
      </c>
      <c r="H37" s="8">
        <v>5</v>
      </c>
      <c r="I37" s="2">
        <v>80</v>
      </c>
      <c r="J37" s="2">
        <v>80</v>
      </c>
      <c r="K37" s="2">
        <v>80</v>
      </c>
    </row>
    <row r="38" spans="1:15">
      <c r="A38" s="8">
        <v>6</v>
      </c>
      <c r="B38" s="2">
        <v>100</v>
      </c>
      <c r="C38" s="2">
        <v>100</v>
      </c>
      <c r="D38" s="2">
        <v>100</v>
      </c>
      <c r="E38" s="2">
        <v>100</v>
      </c>
      <c r="F38" s="2">
        <v>100</v>
      </c>
      <c r="H38" s="8"/>
      <c r="I38" s="2"/>
      <c r="J38" s="2"/>
      <c r="K38" s="2"/>
    </row>
    <row r="39" spans="1:15">
      <c r="A39" t="s">
        <v>40</v>
      </c>
      <c r="H39" t="s">
        <v>40</v>
      </c>
    </row>
    <row r="40" spans="1:15">
      <c r="A40" s="8" t="s">
        <v>34</v>
      </c>
      <c r="B40" s="6" t="s">
        <v>17</v>
      </c>
      <c r="C40" s="6" t="s">
        <v>18</v>
      </c>
      <c r="D40" s="6" t="s">
        <v>19</v>
      </c>
      <c r="E40" s="6" t="s">
        <v>20</v>
      </c>
      <c r="F40" s="6" t="s">
        <v>21</v>
      </c>
      <c r="H40" s="8" t="s">
        <v>34</v>
      </c>
      <c r="I40" s="6" t="s">
        <v>17</v>
      </c>
      <c r="J40" s="6" t="s">
        <v>18</v>
      </c>
      <c r="K40" s="6" t="s">
        <v>19</v>
      </c>
    </row>
    <row r="41" spans="1:15">
      <c r="A41" s="8">
        <v>0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H41" s="8">
        <v>0</v>
      </c>
      <c r="I41" s="2">
        <v>0</v>
      </c>
      <c r="J41" s="2">
        <v>0</v>
      </c>
      <c r="K41" s="2">
        <v>0</v>
      </c>
    </row>
    <row r="42" spans="1:15">
      <c r="A42" s="8">
        <v>1</v>
      </c>
      <c r="B42" s="2">
        <v>5</v>
      </c>
      <c r="C42" s="2">
        <v>7</v>
      </c>
      <c r="D42" s="2">
        <v>6</v>
      </c>
      <c r="E42" s="2">
        <v>4</v>
      </c>
      <c r="F42" s="2">
        <v>3</v>
      </c>
      <c r="H42" s="8">
        <v>1</v>
      </c>
      <c r="I42" s="2">
        <v>6</v>
      </c>
      <c r="J42" s="2">
        <v>8</v>
      </c>
      <c r="K42" s="2">
        <v>7</v>
      </c>
    </row>
    <row r="43" spans="1:15">
      <c r="A43" s="8">
        <v>2</v>
      </c>
      <c r="B43" s="2">
        <v>13</v>
      </c>
      <c r="C43" s="2">
        <v>12</v>
      </c>
      <c r="D43" s="2">
        <v>14</v>
      </c>
      <c r="E43" s="2">
        <v>12</v>
      </c>
      <c r="F43" s="2">
        <v>11</v>
      </c>
      <c r="H43" s="8">
        <v>2</v>
      </c>
      <c r="I43" s="2">
        <v>18</v>
      </c>
      <c r="J43" s="2">
        <v>15</v>
      </c>
      <c r="K43" s="2">
        <v>16</v>
      </c>
    </row>
    <row r="44" spans="1:15">
      <c r="A44" s="8">
        <v>3</v>
      </c>
      <c r="B44" s="2">
        <v>32</v>
      </c>
      <c r="C44" s="2">
        <v>38</v>
      </c>
      <c r="D44" s="2">
        <v>34</v>
      </c>
      <c r="E44" s="2">
        <v>31</v>
      </c>
      <c r="F44" s="2">
        <v>31</v>
      </c>
      <c r="H44" s="8">
        <v>3</v>
      </c>
      <c r="I44" s="2">
        <v>38</v>
      </c>
      <c r="J44" s="2">
        <v>43</v>
      </c>
      <c r="K44" s="2">
        <v>36</v>
      </c>
    </row>
    <row r="45" spans="1:15">
      <c r="A45" s="8">
        <v>4</v>
      </c>
      <c r="B45" s="2">
        <v>68</v>
      </c>
      <c r="C45" s="2">
        <v>71</v>
      </c>
      <c r="D45" s="2">
        <v>68</v>
      </c>
      <c r="E45" s="2">
        <v>63</v>
      </c>
      <c r="F45" s="2">
        <v>58</v>
      </c>
      <c r="H45" s="8">
        <v>4</v>
      </c>
      <c r="I45" s="2">
        <v>69</v>
      </c>
      <c r="J45" s="2">
        <v>70</v>
      </c>
      <c r="K45" s="2">
        <v>65</v>
      </c>
    </row>
    <row r="46" spans="1:15">
      <c r="A46" s="8">
        <v>5</v>
      </c>
      <c r="B46" s="2">
        <v>100</v>
      </c>
      <c r="C46" s="2">
        <v>96</v>
      </c>
      <c r="D46" s="2">
        <v>95</v>
      </c>
      <c r="E46" s="2">
        <v>100</v>
      </c>
      <c r="F46" s="2">
        <v>100</v>
      </c>
      <c r="H46" s="8">
        <v>5</v>
      </c>
      <c r="I46" s="2">
        <v>80</v>
      </c>
      <c r="J46" s="2">
        <v>80</v>
      </c>
      <c r="K46" s="2">
        <v>80</v>
      </c>
      <c r="L46" s="8"/>
      <c r="M46" s="2"/>
      <c r="N46" s="2"/>
      <c r="O46" s="2"/>
    </row>
    <row r="47" spans="1:15">
      <c r="A47" s="8">
        <v>6</v>
      </c>
      <c r="B47" s="2">
        <v>100</v>
      </c>
      <c r="C47" s="2">
        <v>100</v>
      </c>
      <c r="D47" s="2">
        <v>100</v>
      </c>
      <c r="E47" s="2">
        <v>100</v>
      </c>
      <c r="F47" s="2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B94ED-CDE2-1948-B5AA-0A12DEFCA23D}">
  <dimension ref="A1:O35"/>
  <sheetViews>
    <sheetView tabSelected="1" zoomScale="99" workbookViewId="0">
      <selection activeCell="J19" sqref="J19"/>
    </sheetView>
  </sheetViews>
  <sheetFormatPr baseColWidth="10" defaultRowHeight="16"/>
  <cols>
    <col min="1" max="1" width="15.5" customWidth="1"/>
    <col min="10" max="10" width="18" customWidth="1"/>
  </cols>
  <sheetData>
    <row r="1" spans="1:15">
      <c r="A1" s="4" t="s">
        <v>22</v>
      </c>
      <c r="L1" s="4" t="s">
        <v>33</v>
      </c>
    </row>
    <row r="3" spans="1:15" s="8" customFormat="1">
      <c r="A3" s="6" t="s">
        <v>15</v>
      </c>
      <c r="B3" s="6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6" t="s">
        <v>21</v>
      </c>
      <c r="H3" s="8" t="s">
        <v>23</v>
      </c>
      <c r="I3" s="8" t="s">
        <v>32</v>
      </c>
      <c r="J3" s="8" t="s">
        <v>24</v>
      </c>
      <c r="L3" s="6" t="s">
        <v>16</v>
      </c>
      <c r="M3" s="6" t="s">
        <v>17</v>
      </c>
      <c r="N3" s="6" t="s">
        <v>18</v>
      </c>
      <c r="O3" s="6" t="s">
        <v>19</v>
      </c>
    </row>
    <row r="4" spans="1:15">
      <c r="A4" s="1">
        <v>1</v>
      </c>
      <c r="B4" s="3">
        <v>1</v>
      </c>
      <c r="C4" s="2">
        <v>100</v>
      </c>
      <c r="D4" s="2">
        <v>100</v>
      </c>
      <c r="E4" s="2">
        <v>100</v>
      </c>
      <c r="F4" s="2">
        <v>100</v>
      </c>
      <c r="G4" s="2">
        <v>100</v>
      </c>
      <c r="H4">
        <f>AVERAGE(C4:G4)</f>
        <v>100</v>
      </c>
      <c r="I4" s="9">
        <f>STDEV(C4:G4)</f>
        <v>0</v>
      </c>
      <c r="J4" s="9">
        <f>H4*0.226</f>
        <v>22.6</v>
      </c>
      <c r="L4" s="20">
        <v>1</v>
      </c>
      <c r="M4" s="2">
        <v>98</v>
      </c>
      <c r="N4" s="2">
        <v>100</v>
      </c>
      <c r="O4" s="2">
        <v>100</v>
      </c>
    </row>
    <row r="5" spans="1:15">
      <c r="A5" s="1">
        <v>1</v>
      </c>
      <c r="B5" s="3">
        <v>2</v>
      </c>
      <c r="C5" s="2">
        <v>100</v>
      </c>
      <c r="D5" s="2">
        <v>100</v>
      </c>
      <c r="E5" s="2">
        <v>100</v>
      </c>
      <c r="F5" s="2">
        <v>100</v>
      </c>
      <c r="G5" s="2">
        <v>100</v>
      </c>
      <c r="H5">
        <f t="shared" ref="H5:H13" si="0">AVERAGE(C5:G5)</f>
        <v>100</v>
      </c>
      <c r="I5" s="9">
        <f t="shared" ref="I5:I13" si="1">STDEV(C5:G5)</f>
        <v>0</v>
      </c>
      <c r="J5" s="9">
        <f t="shared" ref="J5:J13" si="2">H5*0.226</f>
        <v>22.6</v>
      </c>
      <c r="L5" s="20">
        <v>5</v>
      </c>
      <c r="M5" s="2">
        <v>11.5</v>
      </c>
      <c r="N5" s="2">
        <v>13</v>
      </c>
      <c r="O5" s="2">
        <v>15</v>
      </c>
    </row>
    <row r="6" spans="1:15">
      <c r="A6" s="1">
        <v>1</v>
      </c>
      <c r="B6" s="3">
        <v>3</v>
      </c>
      <c r="C6" s="2">
        <v>79</v>
      </c>
      <c r="D6" s="2">
        <v>98</v>
      </c>
      <c r="E6" s="2">
        <v>93</v>
      </c>
      <c r="F6" s="2">
        <v>85</v>
      </c>
      <c r="G6" s="2">
        <v>90</v>
      </c>
      <c r="H6">
        <f t="shared" si="0"/>
        <v>89</v>
      </c>
      <c r="I6" s="9">
        <f t="shared" si="1"/>
        <v>7.3143694191638966</v>
      </c>
      <c r="J6" s="9">
        <f t="shared" si="2"/>
        <v>20.114000000000001</v>
      </c>
      <c r="L6" s="20">
        <v>10</v>
      </c>
      <c r="M6">
        <v>6.5</v>
      </c>
      <c r="N6">
        <v>6.5</v>
      </c>
      <c r="O6">
        <v>6.5</v>
      </c>
    </row>
    <row r="7" spans="1:15">
      <c r="A7" s="1">
        <v>1</v>
      </c>
      <c r="B7" s="3">
        <v>5</v>
      </c>
      <c r="C7" s="2">
        <v>40</v>
      </c>
      <c r="D7" s="2">
        <v>54</v>
      </c>
      <c r="E7" s="2">
        <v>35</v>
      </c>
      <c r="F7" s="2">
        <v>40</v>
      </c>
      <c r="G7" s="2">
        <v>56</v>
      </c>
      <c r="H7">
        <f t="shared" si="0"/>
        <v>45</v>
      </c>
      <c r="I7" s="9">
        <f t="shared" si="1"/>
        <v>9.3808315196468595</v>
      </c>
      <c r="J7" s="9">
        <f t="shared" si="2"/>
        <v>10.17</v>
      </c>
    </row>
    <row r="8" spans="1:15">
      <c r="A8" s="1">
        <v>1</v>
      </c>
      <c r="B8" s="3">
        <v>10</v>
      </c>
      <c r="C8" s="2">
        <v>22</v>
      </c>
      <c r="D8" s="2">
        <v>18</v>
      </c>
      <c r="E8" s="2">
        <v>14</v>
      </c>
      <c r="F8" s="2">
        <v>22</v>
      </c>
      <c r="G8" s="2">
        <v>15</v>
      </c>
      <c r="H8">
        <f t="shared" si="0"/>
        <v>18.2</v>
      </c>
      <c r="I8" s="9">
        <f t="shared" si="1"/>
        <v>3.768288736283353</v>
      </c>
      <c r="J8" s="9">
        <f t="shared" si="2"/>
        <v>4.1132</v>
      </c>
    </row>
    <row r="9" spans="1:15">
      <c r="A9" s="1">
        <v>2</v>
      </c>
      <c r="B9" s="3">
        <v>1</v>
      </c>
      <c r="C9" s="2">
        <v>93</v>
      </c>
      <c r="D9" s="2">
        <v>88</v>
      </c>
      <c r="E9" s="2">
        <v>94</v>
      </c>
      <c r="F9" s="2">
        <v>92</v>
      </c>
      <c r="G9" s="2">
        <v>95</v>
      </c>
      <c r="H9">
        <f t="shared" si="0"/>
        <v>92.4</v>
      </c>
      <c r="I9" s="9">
        <f t="shared" si="1"/>
        <v>2.7018512172212592</v>
      </c>
      <c r="J9" s="9">
        <f t="shared" si="2"/>
        <v>20.882400000000001</v>
      </c>
    </row>
    <row r="10" spans="1:15">
      <c r="A10" s="1">
        <v>2</v>
      </c>
      <c r="B10" s="3">
        <v>2</v>
      </c>
      <c r="C10" s="2">
        <v>51</v>
      </c>
      <c r="D10" s="2">
        <v>60</v>
      </c>
      <c r="E10" s="2">
        <v>46</v>
      </c>
      <c r="F10" s="2">
        <v>41</v>
      </c>
      <c r="G10" s="2">
        <v>47</v>
      </c>
      <c r="H10">
        <f t="shared" si="0"/>
        <v>49</v>
      </c>
      <c r="I10" s="9">
        <f t="shared" si="1"/>
        <v>7.1063352017759476</v>
      </c>
      <c r="J10" s="9">
        <f t="shared" si="2"/>
        <v>11.074</v>
      </c>
    </row>
    <row r="11" spans="1:15">
      <c r="A11" s="1">
        <v>2</v>
      </c>
      <c r="B11" s="3">
        <v>3</v>
      </c>
      <c r="C11" s="2">
        <v>34</v>
      </c>
      <c r="D11" s="2">
        <v>29</v>
      </c>
      <c r="E11" s="2">
        <v>34</v>
      </c>
      <c r="F11" s="2">
        <v>28</v>
      </c>
      <c r="G11" s="2">
        <v>27</v>
      </c>
      <c r="H11">
        <f t="shared" si="0"/>
        <v>30.4</v>
      </c>
      <c r="I11" s="9">
        <f t="shared" si="1"/>
        <v>3.3615472627943221</v>
      </c>
      <c r="J11" s="9">
        <f t="shared" si="2"/>
        <v>6.8704000000000001</v>
      </c>
    </row>
    <row r="12" spans="1:15">
      <c r="A12" s="1">
        <v>2</v>
      </c>
      <c r="B12" s="3">
        <v>5</v>
      </c>
      <c r="C12" s="2">
        <v>22</v>
      </c>
      <c r="D12" s="2">
        <v>22</v>
      </c>
      <c r="E12" s="2">
        <v>21</v>
      </c>
      <c r="F12" s="2">
        <v>18</v>
      </c>
      <c r="G12" s="2">
        <v>21</v>
      </c>
      <c r="H12">
        <f t="shared" si="0"/>
        <v>20.8</v>
      </c>
      <c r="I12" s="9">
        <f t="shared" si="1"/>
        <v>1.6431676725154984</v>
      </c>
      <c r="J12" s="9">
        <f t="shared" si="2"/>
        <v>4.7008000000000001</v>
      </c>
    </row>
    <row r="13" spans="1:15">
      <c r="A13" s="1">
        <v>2</v>
      </c>
      <c r="B13" s="3">
        <v>10</v>
      </c>
      <c r="C13" s="2">
        <v>12</v>
      </c>
      <c r="D13" s="2">
        <v>11.5</v>
      </c>
      <c r="E13" s="2">
        <v>11</v>
      </c>
      <c r="F13" s="2">
        <v>12</v>
      </c>
      <c r="G13" s="2">
        <v>12</v>
      </c>
      <c r="H13">
        <f t="shared" si="0"/>
        <v>11.7</v>
      </c>
      <c r="I13" s="9">
        <f t="shared" si="1"/>
        <v>0.44721359549995793</v>
      </c>
      <c r="J13" s="9">
        <f t="shared" si="2"/>
        <v>2.6442000000000001</v>
      </c>
    </row>
    <row r="16" spans="1:15">
      <c r="A16" s="4" t="s">
        <v>31</v>
      </c>
    </row>
    <row r="18" spans="1:5">
      <c r="A18" s="10"/>
      <c r="B18" s="5" t="s">
        <v>25</v>
      </c>
      <c r="C18" s="5" t="s">
        <v>26</v>
      </c>
      <c r="D18" s="5" t="s">
        <v>27</v>
      </c>
      <c r="E18" s="5" t="s">
        <v>28</v>
      </c>
    </row>
    <row r="19" spans="1:5">
      <c r="A19" s="12" t="s">
        <v>29</v>
      </c>
      <c r="B19" s="11">
        <v>157</v>
      </c>
      <c r="C19" s="11">
        <v>2.75</v>
      </c>
      <c r="D19" s="12">
        <v>135</v>
      </c>
      <c r="E19" s="12">
        <v>179</v>
      </c>
    </row>
    <row r="20" spans="1:5">
      <c r="A20" s="12" t="s">
        <v>30</v>
      </c>
      <c r="B20" s="11">
        <v>71.5</v>
      </c>
      <c r="C20" s="11">
        <v>4.7699999999999996</v>
      </c>
      <c r="D20" s="12">
        <v>55.4</v>
      </c>
      <c r="E20" s="12">
        <v>87.6</v>
      </c>
    </row>
    <row r="32" spans="1:5">
      <c r="C32" s="10"/>
    </row>
    <row r="33" spans="3:3">
      <c r="C33" s="2"/>
    </row>
    <row r="34" spans="3:3">
      <c r="C34" s="2"/>
    </row>
    <row r="35" spans="3:3">
      <c r="C35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4A300-63B4-2C48-83AF-25D409B506D4}">
  <dimension ref="A1:F32"/>
  <sheetViews>
    <sheetView zoomScale="98" workbookViewId="0">
      <selection activeCell="J12" sqref="J12"/>
    </sheetView>
  </sheetViews>
  <sheetFormatPr baseColWidth="10" defaultRowHeight="16"/>
  <cols>
    <col min="1" max="6" width="29" customWidth="1"/>
  </cols>
  <sheetData>
    <row r="1" spans="1:6">
      <c r="A1" s="27" t="s">
        <v>0</v>
      </c>
      <c r="B1" s="28" t="s">
        <v>1</v>
      </c>
      <c r="C1" s="28" t="s">
        <v>2</v>
      </c>
      <c r="D1" s="14" t="s">
        <v>3</v>
      </c>
      <c r="E1" s="14" t="s">
        <v>3</v>
      </c>
      <c r="F1" s="14" t="s">
        <v>4</v>
      </c>
    </row>
    <row r="2" spans="1:6" ht="17">
      <c r="A2" s="27"/>
      <c r="B2" s="28"/>
      <c r="C2" s="28"/>
      <c r="D2" s="14" t="s">
        <v>67</v>
      </c>
      <c r="E2" s="14" t="s">
        <v>68</v>
      </c>
      <c r="F2" s="14" t="s">
        <v>5</v>
      </c>
    </row>
    <row r="3" spans="1:6">
      <c r="A3" s="15" t="s">
        <v>6</v>
      </c>
      <c r="B3" s="14">
        <v>131.6</v>
      </c>
      <c r="C3" s="14">
        <v>113.9</v>
      </c>
      <c r="D3" s="14">
        <f>B3-C3</f>
        <v>17.699999999999989</v>
      </c>
      <c r="E3" s="16">
        <f>D3*1.2*0.15*10</f>
        <v>31.859999999999978</v>
      </c>
      <c r="F3" s="14" t="s">
        <v>7</v>
      </c>
    </row>
    <row r="4" spans="1:6">
      <c r="A4" s="15"/>
      <c r="B4" s="14">
        <v>71.5</v>
      </c>
      <c r="C4" s="14">
        <v>90.6</v>
      </c>
      <c r="D4" s="14">
        <f t="shared" ref="D4:D31" si="0">B4-C4</f>
        <v>-19.099999999999994</v>
      </c>
      <c r="E4" s="16">
        <f>D4*1.2*0.15*10</f>
        <v>-34.379999999999981</v>
      </c>
      <c r="F4" s="17"/>
    </row>
    <row r="5" spans="1:6">
      <c r="A5" s="17"/>
      <c r="B5" s="14">
        <v>65.599999999999994</v>
      </c>
      <c r="C5" s="14">
        <v>82</v>
      </c>
      <c r="D5" s="14">
        <f t="shared" si="0"/>
        <v>-16.400000000000006</v>
      </c>
      <c r="E5" s="16">
        <f t="shared" ref="E5:E31" si="1">D5*1.2*0.15*10</f>
        <v>-29.52000000000001</v>
      </c>
      <c r="F5" s="17"/>
    </row>
    <row r="6" spans="1:6">
      <c r="A6" s="17"/>
      <c r="B6" s="14">
        <v>46.1</v>
      </c>
      <c r="C6" s="14">
        <v>59</v>
      </c>
      <c r="D6" s="14">
        <f t="shared" si="0"/>
        <v>-12.899999999999999</v>
      </c>
      <c r="E6" s="16">
        <f t="shared" si="1"/>
        <v>-23.219999999999995</v>
      </c>
      <c r="F6" s="17"/>
    </row>
    <row r="7" spans="1:6">
      <c r="A7" s="17"/>
      <c r="B7" s="14">
        <v>58.9</v>
      </c>
      <c r="C7" s="14">
        <v>40.9</v>
      </c>
      <c r="D7" s="14">
        <f t="shared" si="0"/>
        <v>18</v>
      </c>
      <c r="E7" s="16">
        <f t="shared" si="1"/>
        <v>32.4</v>
      </c>
      <c r="F7" s="17"/>
    </row>
    <row r="8" spans="1:6">
      <c r="A8" s="17"/>
      <c r="B8" s="14">
        <v>25.9</v>
      </c>
      <c r="C8" s="14">
        <v>31.5</v>
      </c>
      <c r="D8" s="14">
        <f t="shared" si="0"/>
        <v>-5.6000000000000014</v>
      </c>
      <c r="E8" s="16">
        <f t="shared" si="1"/>
        <v>-10.080000000000002</v>
      </c>
      <c r="F8" s="17"/>
    </row>
    <row r="9" spans="1:6">
      <c r="A9" s="17"/>
      <c r="B9" s="14">
        <v>36</v>
      </c>
      <c r="C9" s="14">
        <v>16.100000000000001</v>
      </c>
      <c r="D9" s="14">
        <f t="shared" si="0"/>
        <v>19.899999999999999</v>
      </c>
      <c r="E9" s="16">
        <f t="shared" si="1"/>
        <v>35.82</v>
      </c>
      <c r="F9" s="17"/>
    </row>
    <row r="10" spans="1:6">
      <c r="A10" s="15" t="s">
        <v>8</v>
      </c>
      <c r="B10" s="14">
        <v>57.6</v>
      </c>
      <c r="C10" s="14">
        <v>60.7</v>
      </c>
      <c r="D10" s="14">
        <f t="shared" si="0"/>
        <v>-3.1000000000000014</v>
      </c>
      <c r="E10" s="16">
        <f t="shared" si="1"/>
        <v>-5.5800000000000018</v>
      </c>
      <c r="F10" s="14" t="s">
        <v>9</v>
      </c>
    </row>
    <row r="11" spans="1:6">
      <c r="A11" s="15"/>
      <c r="B11" s="14">
        <v>43.5</v>
      </c>
      <c r="C11" s="14">
        <v>32.799999999999997</v>
      </c>
      <c r="D11" s="14">
        <f t="shared" si="0"/>
        <v>10.700000000000003</v>
      </c>
      <c r="E11" s="16">
        <f t="shared" si="1"/>
        <v>19.260000000000005</v>
      </c>
      <c r="F11" s="17"/>
    </row>
    <row r="12" spans="1:6">
      <c r="A12" s="15"/>
      <c r="B12" s="14">
        <v>36.700000000000003</v>
      </c>
      <c r="C12" s="14">
        <v>30.1</v>
      </c>
      <c r="D12" s="14">
        <f t="shared" si="0"/>
        <v>6.6000000000000014</v>
      </c>
      <c r="E12" s="16">
        <f t="shared" si="1"/>
        <v>11.880000000000003</v>
      </c>
      <c r="F12" s="17"/>
    </row>
    <row r="13" spans="1:6">
      <c r="A13" s="17"/>
      <c r="B13" s="14">
        <v>30.9</v>
      </c>
      <c r="C13" s="14">
        <v>26.3</v>
      </c>
      <c r="D13" s="14">
        <f t="shared" si="0"/>
        <v>4.5999999999999979</v>
      </c>
      <c r="E13" s="16">
        <f t="shared" si="1"/>
        <v>8.2799999999999958</v>
      </c>
      <c r="F13" s="17"/>
    </row>
    <row r="14" spans="1:6">
      <c r="A14" s="17"/>
      <c r="B14" s="14">
        <v>2.7</v>
      </c>
      <c r="C14" s="14">
        <v>5.6</v>
      </c>
      <c r="D14" s="14">
        <f t="shared" si="0"/>
        <v>-2.8999999999999995</v>
      </c>
      <c r="E14" s="16">
        <f t="shared" si="1"/>
        <v>-5.219999999999998</v>
      </c>
      <c r="F14" s="17"/>
    </row>
    <row r="15" spans="1:6">
      <c r="A15" s="17"/>
      <c r="B15" s="14">
        <v>13.7</v>
      </c>
      <c r="C15" s="14">
        <v>11.3</v>
      </c>
      <c r="D15" s="14">
        <f t="shared" si="0"/>
        <v>2.3999999999999986</v>
      </c>
      <c r="E15" s="16">
        <f t="shared" si="1"/>
        <v>4.3199999999999967</v>
      </c>
      <c r="F15" s="17"/>
    </row>
    <row r="16" spans="1:6">
      <c r="A16" s="17"/>
      <c r="B16" s="14">
        <v>10.1</v>
      </c>
      <c r="C16" s="14">
        <v>11.5</v>
      </c>
      <c r="D16" s="14">
        <f t="shared" si="0"/>
        <v>-1.4000000000000004</v>
      </c>
      <c r="E16" s="16">
        <f t="shared" si="1"/>
        <v>-2.5200000000000005</v>
      </c>
      <c r="F16" s="17"/>
    </row>
    <row r="17" spans="1:6">
      <c r="A17" s="15" t="s">
        <v>10</v>
      </c>
      <c r="B17" s="14">
        <v>78.3</v>
      </c>
      <c r="C17" s="14">
        <v>88.5</v>
      </c>
      <c r="D17" s="14" t="s">
        <v>11</v>
      </c>
      <c r="E17" s="16">
        <f>B17-C17</f>
        <v>-10.200000000000003</v>
      </c>
      <c r="F17" s="14" t="s">
        <v>12</v>
      </c>
    </row>
    <row r="18" spans="1:6">
      <c r="A18" s="15"/>
      <c r="B18" s="14">
        <v>70.900000000000006</v>
      </c>
      <c r="C18" s="14">
        <v>54.3</v>
      </c>
      <c r="D18" s="14" t="s">
        <v>11</v>
      </c>
      <c r="E18" s="16">
        <f t="shared" ref="E18:E23" si="2">B18-C18</f>
        <v>16.600000000000009</v>
      </c>
      <c r="F18" s="17"/>
    </row>
    <row r="19" spans="1:6">
      <c r="A19" s="15"/>
      <c r="B19" s="14">
        <v>34</v>
      </c>
      <c r="C19" s="14">
        <v>19.3</v>
      </c>
      <c r="D19" s="14" t="s">
        <v>11</v>
      </c>
      <c r="E19" s="16">
        <f t="shared" si="2"/>
        <v>14.7</v>
      </c>
      <c r="F19" s="17"/>
    </row>
    <row r="20" spans="1:6">
      <c r="A20" s="17"/>
      <c r="B20" s="14">
        <v>20.9</v>
      </c>
      <c r="C20" s="14">
        <v>4.4000000000000004</v>
      </c>
      <c r="D20" s="14" t="s">
        <v>11</v>
      </c>
      <c r="E20" s="16">
        <f t="shared" si="2"/>
        <v>16.5</v>
      </c>
      <c r="F20" s="17"/>
    </row>
    <row r="21" spans="1:6">
      <c r="A21" s="17"/>
      <c r="B21" s="14">
        <v>26.7</v>
      </c>
      <c r="C21" s="14">
        <v>38.4</v>
      </c>
      <c r="D21" s="14" t="s">
        <v>11</v>
      </c>
      <c r="E21" s="16">
        <f t="shared" si="2"/>
        <v>-11.7</v>
      </c>
      <c r="F21" s="17"/>
    </row>
    <row r="22" spans="1:6">
      <c r="A22" s="17"/>
      <c r="B22" s="14">
        <v>59.6</v>
      </c>
      <c r="C22" s="14">
        <v>45.3</v>
      </c>
      <c r="D22" s="14" t="s">
        <v>11</v>
      </c>
      <c r="E22" s="16">
        <f t="shared" si="2"/>
        <v>14.300000000000004</v>
      </c>
      <c r="F22" s="17"/>
    </row>
    <row r="23" spans="1:6">
      <c r="A23" s="17"/>
      <c r="B23" s="14">
        <v>72.7</v>
      </c>
      <c r="C23" s="14">
        <v>58.2</v>
      </c>
      <c r="D23" s="14" t="s">
        <v>11</v>
      </c>
      <c r="E23" s="16">
        <f t="shared" si="2"/>
        <v>14.5</v>
      </c>
      <c r="F23" s="17"/>
    </row>
    <row r="24" spans="1:6">
      <c r="A24" s="15" t="s">
        <v>13</v>
      </c>
      <c r="B24" s="14">
        <v>185</v>
      </c>
      <c r="C24" s="14">
        <v>175</v>
      </c>
      <c r="D24" s="14">
        <f t="shared" si="0"/>
        <v>10</v>
      </c>
      <c r="E24" s="16">
        <f t="shared" si="1"/>
        <v>18</v>
      </c>
      <c r="F24" s="14" t="s">
        <v>14</v>
      </c>
    </row>
    <row r="25" spans="1:6">
      <c r="A25" s="17"/>
      <c r="B25" s="14">
        <v>84</v>
      </c>
      <c r="C25" s="14">
        <v>139.69999999999999</v>
      </c>
      <c r="D25" s="14">
        <f t="shared" si="0"/>
        <v>-55.699999999999989</v>
      </c>
      <c r="E25" s="16">
        <f t="shared" si="1"/>
        <v>-100.25999999999998</v>
      </c>
      <c r="F25" s="17"/>
    </row>
    <row r="26" spans="1:6">
      <c r="A26" s="17"/>
      <c r="B26" s="14">
        <v>62.5</v>
      </c>
      <c r="C26" s="14">
        <v>96.2</v>
      </c>
      <c r="D26" s="14">
        <f t="shared" si="0"/>
        <v>-33.700000000000003</v>
      </c>
      <c r="E26" s="16">
        <f t="shared" si="1"/>
        <v>-60.660000000000011</v>
      </c>
      <c r="F26" s="17"/>
    </row>
    <row r="27" spans="1:6">
      <c r="A27" s="17"/>
      <c r="B27" s="14">
        <v>42.5</v>
      </c>
      <c r="C27" s="14">
        <v>77.7</v>
      </c>
      <c r="D27" s="14">
        <f t="shared" si="0"/>
        <v>-35.200000000000003</v>
      </c>
      <c r="E27" s="16">
        <f t="shared" si="1"/>
        <v>-63.36</v>
      </c>
      <c r="F27" s="17"/>
    </row>
    <row r="28" spans="1:6">
      <c r="A28" s="17"/>
      <c r="B28" s="14">
        <v>22.5</v>
      </c>
      <c r="C28" s="14">
        <v>44.2</v>
      </c>
      <c r="D28" s="14">
        <f t="shared" si="0"/>
        <v>-21.700000000000003</v>
      </c>
      <c r="E28" s="16">
        <f t="shared" si="1"/>
        <v>-39.06</v>
      </c>
      <c r="F28" s="17"/>
    </row>
    <row r="29" spans="1:6">
      <c r="A29" s="17"/>
      <c r="B29" s="14">
        <v>122</v>
      </c>
      <c r="C29" s="14">
        <v>147.4</v>
      </c>
      <c r="D29" s="14">
        <f t="shared" si="0"/>
        <v>-25.400000000000006</v>
      </c>
      <c r="E29" s="16">
        <f t="shared" si="1"/>
        <v>-45.72</v>
      </c>
      <c r="F29" s="17"/>
    </row>
    <row r="30" spans="1:6">
      <c r="A30" s="17"/>
      <c r="B30" s="14">
        <v>92.5</v>
      </c>
      <c r="C30" s="14">
        <v>126.8</v>
      </c>
      <c r="D30" s="14">
        <f t="shared" si="0"/>
        <v>-34.299999999999997</v>
      </c>
      <c r="E30" s="16">
        <f t="shared" si="1"/>
        <v>-61.739999999999995</v>
      </c>
      <c r="F30" s="17"/>
    </row>
    <row r="31" spans="1:6">
      <c r="A31" s="17"/>
      <c r="B31" s="14">
        <v>63.5</v>
      </c>
      <c r="C31" s="14">
        <v>52.6</v>
      </c>
      <c r="D31" s="14">
        <f t="shared" si="0"/>
        <v>10.899999999999999</v>
      </c>
      <c r="E31" s="16">
        <f t="shared" si="1"/>
        <v>19.619999999999997</v>
      </c>
      <c r="F31" s="17"/>
    </row>
    <row r="32" spans="1:6">
      <c r="A32" s="18"/>
      <c r="B32" s="18"/>
      <c r="C32" s="18"/>
      <c r="D32" s="18"/>
      <c r="E32" s="18"/>
      <c r="F32" s="18"/>
    </row>
  </sheetData>
  <mergeCells count="3">
    <mergeCell ref="A1:A2"/>
    <mergeCell ref="B1:B2"/>
    <mergeCell ref="C1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Standards</vt:lpstr>
      <vt:lpstr>Extractants</vt:lpstr>
      <vt:lpstr>Temperature</vt:lpstr>
      <vt:lpstr>Dilution</vt:lpstr>
      <vt:lpstr>Data from literature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2019-11-11T14:23:43Z</dcterms:created>
  <dcterms:modified xsi:type="dcterms:W3CDTF">2019-11-26T11:29:20Z</dcterms:modified>
</cp:coreProperties>
</file>