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41681\OneDrive - Cranfield University\Documents\Paper new\Paper 2\Revision folder\"/>
    </mc:Choice>
  </mc:AlternateContent>
  <bookViews>
    <workbookView xWindow="0" yWindow="0" windowWidth="23040" windowHeight="9204"/>
  </bookViews>
  <sheets>
    <sheet name="Sheet1" sheetId="1" r:id="rId1"/>
  </sheets>
  <definedNames>
    <definedName name="_Ref16472931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C27" i="1"/>
  <c r="C26" i="1"/>
  <c r="C25" i="1"/>
  <c r="C24" i="1"/>
  <c r="H28" i="1"/>
  <c r="H27" i="1"/>
  <c r="H26" i="1"/>
  <c r="H25" i="1"/>
</calcChain>
</file>

<file path=xl/sharedStrings.xml><?xml version="1.0" encoding="utf-8"?>
<sst xmlns="http://schemas.openxmlformats.org/spreadsheetml/2006/main" count="101" uniqueCount="92">
  <si>
    <t>ACAPEX</t>
  </si>
  <si>
    <t>OPEX</t>
  </si>
  <si>
    <t>TOTAL</t>
  </si>
  <si>
    <t>Effect of fuel cost on the cost of capture</t>
  </si>
  <si>
    <t>LNG price ($/tonne) &amp; Engine load (%)</t>
  </si>
  <si>
    <r>
      <t>NH</t>
    </r>
    <r>
      <rPr>
        <b/>
        <vertAlign val="subscript"/>
        <sz val="10"/>
        <color theme="1"/>
        <rFont val="Arial"/>
        <family val="2"/>
      </rPr>
      <t xml:space="preserve">3 </t>
    </r>
    <r>
      <rPr>
        <b/>
        <sz val="10"/>
        <color theme="1"/>
        <rFont val="Arial"/>
        <family val="2"/>
      </rPr>
      <t>price ($/tonne) &amp; Engine load (%)</t>
    </r>
  </si>
  <si>
    <t>Effect of ammonia cost on the cost of capture</t>
  </si>
  <si>
    <t>Effect of engine load capacity on the cost of capture</t>
  </si>
  <si>
    <t>85% + recycle</t>
  </si>
  <si>
    <t>CCC ($/tonne)</t>
  </si>
  <si>
    <t>Capture rate (%) &amp; Cost (millon $/a)</t>
  </si>
  <si>
    <t>Total annual cost including the capital and operating cost with EGR, diﬀerent capture rates</t>
  </si>
  <si>
    <t>Engine Load</t>
  </si>
  <si>
    <t>LNG (%wt)</t>
  </si>
  <si>
    <t>Methane</t>
  </si>
  <si>
    <t>Ethane</t>
  </si>
  <si>
    <t>Propane</t>
  </si>
  <si>
    <t xml:space="preserve">Table S1: Elemental Analysis of Liquefied Natural Gas </t>
  </si>
  <si>
    <t>Engine load</t>
  </si>
  <si>
    <t>Fuel flow (kg/s)</t>
  </si>
  <si>
    <t>Air flow (kg/s)</t>
  </si>
  <si>
    <t>Engine output (kW)</t>
  </si>
  <si>
    <t>Exhaust gas flow (kg/s)</t>
  </si>
  <si>
    <t>Table S2: New exhaust gas data at varying loads for the capture and liquefaction system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</si>
  <si>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concentration (wt%)</t>
    </r>
  </si>
  <si>
    <t>EGR (%)</t>
  </si>
  <si>
    <t>Recycled flow (kg/s)</t>
  </si>
  <si>
    <t>-</t>
  </si>
  <si>
    <t>Fresh air flow (kg/s)</t>
  </si>
  <si>
    <t>Description</t>
  </si>
  <si>
    <t>Value</t>
  </si>
  <si>
    <r>
      <t>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capture rate (%)</t>
    </r>
  </si>
  <si>
    <t>Absorber packing type</t>
  </si>
  <si>
    <t>Pall rings (25 mm)</t>
  </si>
  <si>
    <r>
      <t>Purity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(%)</t>
    </r>
  </si>
  <si>
    <t>&gt;95</t>
  </si>
  <si>
    <t>Stripper packing type</t>
  </si>
  <si>
    <t>Absorber diameter (m)</t>
  </si>
  <si>
    <t>Wash columns packing type</t>
  </si>
  <si>
    <t>Pall rings (16 mm)</t>
  </si>
  <si>
    <t>Absorber height (m)</t>
  </si>
  <si>
    <t>Condenser temperature (°C)</t>
  </si>
  <si>
    <t>Stripper diameter (m)</t>
  </si>
  <si>
    <t>Reboiler temperature (°C)</t>
  </si>
  <si>
    <t>Stripper height (m)</t>
  </si>
  <si>
    <t>Lean solvent (wt%)</t>
  </si>
  <si>
    <t>Number of wash columns</t>
  </si>
  <si>
    <t>Lean solvent temperature (°C)</t>
  </si>
  <si>
    <t>Wash column diameter (m)</t>
  </si>
  <si>
    <t>Stripper pressure (bar)</t>
  </si>
  <si>
    <t>Wash column height (m)</t>
  </si>
  <si>
    <t>Absorber pressure (bar)</t>
  </si>
  <si>
    <t>Wash column 1 pressure(m)</t>
  </si>
  <si>
    <t>Wash column 2 pressure (bar)</t>
  </si>
  <si>
    <t>Table S3: Effect of EGR on fresh air flowrate into the main engine at 85% load</t>
  </si>
  <si>
    <r>
      <t>Table S4:</t>
    </r>
    <r>
      <rPr>
        <sz val="11"/>
        <color rgb="FFFF0000"/>
        <rFont val="Times New Roman"/>
        <family val="1"/>
      </rPr>
      <t xml:space="preserve"> Base case parameters of the developed capture plant</t>
    </r>
  </si>
  <si>
    <t>Stream</t>
  </si>
  <si>
    <t>EXHAUST</t>
  </si>
  <si>
    <t>S1</t>
  </si>
  <si>
    <t>LEAN-IN</t>
  </si>
  <si>
    <t>CO2</t>
  </si>
  <si>
    <t>S5</t>
  </si>
  <si>
    <t>Temp (°C)</t>
  </si>
  <si>
    <t>Pressure (bar)</t>
  </si>
  <si>
    <t>Mass flow (kg/s)</t>
  </si>
  <si>
    <t>SWIN1</t>
  </si>
  <si>
    <t>SWIN2</t>
  </si>
  <si>
    <t>CO2 OUT</t>
  </si>
  <si>
    <t>SW OUT</t>
  </si>
  <si>
    <t>SW OUT2</t>
  </si>
  <si>
    <t>BOG</t>
  </si>
  <si>
    <t>CO2CAP</t>
  </si>
  <si>
    <t>S4</t>
  </si>
  <si>
    <t>CO2-SEP</t>
  </si>
  <si>
    <t>CO2-TANK</t>
  </si>
  <si>
    <t>S2</t>
  </si>
  <si>
    <t>LNG-TANK</t>
  </si>
  <si>
    <t>T-ENG2</t>
  </si>
  <si>
    <t>Vapour fraction</t>
  </si>
  <si>
    <t>Temperature (°C)</t>
  </si>
  <si>
    <r>
      <t>Table S6</t>
    </r>
    <r>
      <rPr>
        <b/>
        <sz val="10"/>
        <color rgb="FFFF0000"/>
        <rFont val="Times New Roman"/>
        <family val="1"/>
      </rPr>
      <t>:</t>
    </r>
    <r>
      <rPr>
        <sz val="10"/>
        <color rgb="FFFF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Simulation results for the BOG and captured CO</t>
    </r>
    <r>
      <rPr>
        <vertAlign val="subscript"/>
        <sz val="12"/>
        <color rgb="FFFF0000"/>
        <rFont val="Times New Roman"/>
        <family val="1"/>
      </rPr>
      <t>2</t>
    </r>
    <r>
      <rPr>
        <sz val="12"/>
        <color rgb="FFFF0000"/>
        <rFont val="Times New Roman"/>
        <family val="1"/>
      </rPr>
      <t xml:space="preserve"> compression and liquefaction cycle</t>
    </r>
  </si>
  <si>
    <r>
      <t>Table S5</t>
    </r>
    <r>
      <rPr>
        <sz val="12"/>
        <color rgb="FFFF0000"/>
        <rFont val="Times New Roman"/>
        <family val="1"/>
      </rPr>
      <t>: Stream conditions for the developed capture process</t>
    </r>
  </si>
  <si>
    <t>With EGR</t>
  </si>
  <si>
    <t>Reboiler duty</t>
  </si>
  <si>
    <t>Without EGR</t>
  </si>
  <si>
    <t>Solvent flow (kg/s)</t>
  </si>
  <si>
    <t>Capture rate (%)</t>
  </si>
  <si>
    <t xml:space="preserve">Solvent flow </t>
  </si>
  <si>
    <t>Effect of EGR on the capture process at varying capture rates</t>
  </si>
  <si>
    <t>Ammonia concentration (wt%)</t>
  </si>
  <si>
    <r>
      <t>Reboiler duty (MJ/kg-CO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</si>
  <si>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r>
      <t>Effect of NH</t>
    </r>
    <r>
      <rPr>
        <vertAlign val="sub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 xml:space="preserve"> concentration on reboiler duty at different capture rates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</si>
</sst>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vertAlign val="subscript"/>
      <sz val="12"/>
      <color rgb="FFFF0000"/>
      <name val="Times New Roman"/>
      <family val="1"/>
    </font>
    <font>
      <b/>
      <vertAlign val="subscript"/>
      <sz val="11"/>
      <color theme="1"/>
      <name val="Arial"/>
      <family val="2"/>
    </font>
    <font>
      <vertAlign val="subscript"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right" wrapText="1"/>
    </xf>
    <xf numFmtId="9" fontId="3" fillId="0" borderId="0" xfId="0" applyNumberFormat="1" applyFont="1" applyBorder="1"/>
    <xf numFmtId="9" fontId="3" fillId="0" borderId="2" xfId="0" applyNumberFormat="1" applyFont="1" applyBorder="1"/>
    <xf numFmtId="0" fontId="4" fillId="0" borderId="1" xfId="0" applyNumberFormat="1" applyFont="1" applyBorder="1"/>
    <xf numFmtId="1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/>
    <xf numFmtId="0" fontId="1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/>
    <xf numFmtId="0" fontId="1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10" fillId="0" borderId="0" xfId="0" applyFont="1" applyAlignment="1"/>
    <xf numFmtId="0" fontId="3" fillId="0" borderId="2" xfId="0" applyFont="1" applyBorder="1" applyAlignment="1">
      <alignment horizontal="center" wrapText="1"/>
    </xf>
    <xf numFmtId="0" fontId="0" fillId="0" borderId="3" xfId="0" applyBorder="1"/>
    <xf numFmtId="0" fontId="6" fillId="0" borderId="3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9" fontId="6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/>
    <xf numFmtId="0" fontId="14" fillId="0" borderId="6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 wrapText="1"/>
    </xf>
    <xf numFmtId="0" fontId="6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8" zoomScale="91" zoomScaleNormal="91" workbookViewId="0">
      <selection activeCell="L32" sqref="L32"/>
    </sheetView>
  </sheetViews>
  <sheetFormatPr defaultRowHeight="13.8" x14ac:dyDescent="0.25"/>
  <cols>
    <col min="1" max="1" width="13.796875" customWidth="1"/>
    <col min="2" max="3" width="9" customWidth="1"/>
    <col min="4" max="4" width="7.796875" customWidth="1"/>
    <col min="6" max="6" width="10.8984375" customWidth="1"/>
    <col min="7" max="7" width="9.796875" customWidth="1"/>
    <col min="8" max="8" width="10.69921875" customWidth="1"/>
    <col min="9" max="9" width="11.59765625" customWidth="1"/>
    <col min="10" max="10" width="10.69921875" customWidth="1"/>
    <col min="11" max="11" width="11.296875" customWidth="1"/>
    <col min="13" max="13" width="17.59765625" customWidth="1"/>
    <col min="14" max="14" width="14.59765625" customWidth="1"/>
    <col min="16" max="16" width="13.296875" customWidth="1"/>
    <col min="21" max="21" width="13.3984375" customWidth="1"/>
    <col min="22" max="22" width="10.59765625" customWidth="1"/>
    <col min="26" max="26" width="7.19921875" customWidth="1"/>
    <col min="27" max="27" width="8" customWidth="1"/>
    <col min="28" max="28" width="7.3984375" customWidth="1"/>
  </cols>
  <sheetData>
    <row r="1" spans="1:31" ht="16.2" customHeight="1" x14ac:dyDescent="0.3">
      <c r="A1" s="17" t="s">
        <v>3</v>
      </c>
      <c r="B1" s="17"/>
      <c r="C1" s="17"/>
      <c r="D1" s="17"/>
      <c r="F1" s="17" t="s">
        <v>6</v>
      </c>
      <c r="G1" s="17"/>
      <c r="H1" s="17"/>
      <c r="I1" s="17"/>
      <c r="M1" s="27"/>
      <c r="N1" s="27" t="s">
        <v>17</v>
      </c>
      <c r="O1" s="27"/>
      <c r="P1" s="27"/>
      <c r="Q1" s="27"/>
      <c r="U1" s="27" t="s">
        <v>81</v>
      </c>
    </row>
    <row r="2" spans="1:31" ht="52.8" customHeight="1" x14ac:dyDescent="0.25">
      <c r="A2" s="8" t="s">
        <v>4</v>
      </c>
      <c r="B2" s="9">
        <v>85</v>
      </c>
      <c r="C2" s="9">
        <v>75</v>
      </c>
      <c r="D2" s="9">
        <v>50</v>
      </c>
      <c r="E2" s="11"/>
      <c r="F2" s="8" t="s">
        <v>5</v>
      </c>
      <c r="G2" s="15">
        <v>85</v>
      </c>
      <c r="H2" s="16">
        <v>75</v>
      </c>
      <c r="I2" s="15">
        <v>50</v>
      </c>
      <c r="N2" s="42" t="s">
        <v>13</v>
      </c>
      <c r="O2" s="42"/>
      <c r="P2" s="1"/>
      <c r="Q2" s="1"/>
      <c r="U2" s="44" t="s">
        <v>56</v>
      </c>
      <c r="V2" s="44" t="s">
        <v>57</v>
      </c>
      <c r="W2" s="44" t="s">
        <v>58</v>
      </c>
      <c r="X2" s="44" t="s">
        <v>59</v>
      </c>
      <c r="Y2" s="44" t="s">
        <v>65</v>
      </c>
      <c r="Z2" s="44" t="s">
        <v>66</v>
      </c>
      <c r="AA2" s="44" t="s">
        <v>60</v>
      </c>
      <c r="AB2" s="44" t="s">
        <v>67</v>
      </c>
      <c r="AC2" s="44" t="s">
        <v>68</v>
      </c>
      <c r="AD2" s="44" t="s">
        <v>69</v>
      </c>
      <c r="AE2" s="44" t="s">
        <v>61</v>
      </c>
    </row>
    <row r="3" spans="1:31" ht="15" customHeight="1" x14ac:dyDescent="0.25">
      <c r="A3" s="5">
        <v>100</v>
      </c>
      <c r="B3" s="5">
        <v>120.40784373656626</v>
      </c>
      <c r="C3" s="5">
        <v>137.24560590449536</v>
      </c>
      <c r="D3" s="5">
        <v>199.10168904969254</v>
      </c>
      <c r="F3" s="5">
        <v>100</v>
      </c>
      <c r="G3" s="5">
        <v>104.41573498512963</v>
      </c>
      <c r="H3" s="5">
        <v>121.51511924387489</v>
      </c>
      <c r="I3" s="5">
        <v>189.32396889537839</v>
      </c>
      <c r="N3" s="20" t="s">
        <v>14</v>
      </c>
      <c r="O3" s="20">
        <v>91</v>
      </c>
      <c r="U3" s="23" t="s">
        <v>62</v>
      </c>
      <c r="V3" s="23">
        <v>20</v>
      </c>
      <c r="W3" s="23">
        <v>23</v>
      </c>
      <c r="X3" s="23">
        <v>26</v>
      </c>
      <c r="Y3" s="23">
        <v>10</v>
      </c>
      <c r="Z3" s="23">
        <v>10</v>
      </c>
      <c r="AA3" s="23">
        <v>25</v>
      </c>
      <c r="AB3" s="23">
        <v>11</v>
      </c>
      <c r="AC3" s="23">
        <v>29</v>
      </c>
      <c r="AD3" s="23">
        <v>33</v>
      </c>
      <c r="AE3" s="23">
        <v>132</v>
      </c>
    </row>
    <row r="4" spans="1:31" x14ac:dyDescent="0.25">
      <c r="A4" s="5">
        <v>200</v>
      </c>
      <c r="B4" s="5">
        <v>124.13636446202933</v>
      </c>
      <c r="C4" s="5">
        <v>141.61536024286696</v>
      </c>
      <c r="D4" s="5">
        <v>206.06658819460648</v>
      </c>
      <c r="F4" s="5">
        <v>200</v>
      </c>
      <c r="G4" s="5">
        <v>111.71623129443746</v>
      </c>
      <c r="H4" s="5">
        <v>129.21305286034311</v>
      </c>
      <c r="I4" s="5">
        <v>197.2360877259195</v>
      </c>
      <c r="N4" s="20" t="s">
        <v>15</v>
      </c>
      <c r="O4" s="20">
        <v>6.5</v>
      </c>
      <c r="U4" s="23" t="s">
        <v>63</v>
      </c>
      <c r="V4" s="23">
        <v>1</v>
      </c>
      <c r="W4" s="23">
        <v>1</v>
      </c>
      <c r="X4" s="23">
        <v>6</v>
      </c>
      <c r="Y4" s="23">
        <v>1</v>
      </c>
      <c r="Z4" s="23">
        <v>1</v>
      </c>
      <c r="AA4" s="23">
        <v>6</v>
      </c>
      <c r="AB4" s="23">
        <v>5</v>
      </c>
      <c r="AC4" s="23">
        <v>1.03</v>
      </c>
      <c r="AD4" s="23">
        <v>5</v>
      </c>
      <c r="AE4" s="23">
        <v>6</v>
      </c>
    </row>
    <row r="5" spans="1:31" x14ac:dyDescent="0.25">
      <c r="A5" s="5">
        <v>300</v>
      </c>
      <c r="B5" s="5">
        <v>127.8648851874924</v>
      </c>
      <c r="C5" s="5">
        <v>145.98511458123852</v>
      </c>
      <c r="D5" s="5">
        <v>213.03148733952042</v>
      </c>
      <c r="F5" s="5">
        <v>300</v>
      </c>
      <c r="G5" s="5">
        <v>119.01672760374528</v>
      </c>
      <c r="H5" s="5">
        <v>136.91098647681133</v>
      </c>
      <c r="I5" s="5">
        <v>205.14820655646062</v>
      </c>
      <c r="N5" s="43" t="s">
        <v>16</v>
      </c>
      <c r="O5" s="43">
        <v>2.5</v>
      </c>
      <c r="U5" s="45" t="s">
        <v>64</v>
      </c>
      <c r="V5" s="46">
        <v>15.59</v>
      </c>
      <c r="W5" s="46">
        <v>15.59</v>
      </c>
      <c r="X5" s="46">
        <v>42</v>
      </c>
      <c r="Y5" s="46">
        <v>30</v>
      </c>
      <c r="Z5" s="46">
        <v>3</v>
      </c>
      <c r="AA5" s="46">
        <v>1.27</v>
      </c>
      <c r="AB5" s="46">
        <v>0.8</v>
      </c>
      <c r="AC5" s="46">
        <v>30.97</v>
      </c>
      <c r="AD5" s="46">
        <v>3.46</v>
      </c>
      <c r="AE5" s="46">
        <v>41.9</v>
      </c>
    </row>
    <row r="6" spans="1:31" x14ac:dyDescent="0.25">
      <c r="A6" s="5">
        <v>400</v>
      </c>
      <c r="B6" s="5">
        <v>131.59340591295549</v>
      </c>
      <c r="C6" s="5">
        <v>150.35486891961011</v>
      </c>
      <c r="D6" s="5">
        <v>219.99638648443437</v>
      </c>
      <c r="F6" s="5">
        <v>400</v>
      </c>
      <c r="G6" s="5">
        <v>126.31722391305311</v>
      </c>
      <c r="H6" s="5">
        <v>144.60892009327955</v>
      </c>
      <c r="I6" s="5">
        <v>213.06032538700174</v>
      </c>
    </row>
    <row r="7" spans="1:31" x14ac:dyDescent="0.25">
      <c r="A7" s="5">
        <v>500</v>
      </c>
      <c r="B7" s="5">
        <v>135.32192663841855</v>
      </c>
      <c r="C7" s="5">
        <v>154.72462325798168</v>
      </c>
      <c r="D7" s="5">
        <v>226.96128562934831</v>
      </c>
      <c r="F7" s="5">
        <v>500</v>
      </c>
      <c r="G7" s="5">
        <v>133.61772022236093</v>
      </c>
      <c r="H7" s="5">
        <v>152.3068537097478</v>
      </c>
      <c r="I7" s="5">
        <v>220.97244421754286</v>
      </c>
    </row>
    <row r="8" spans="1:31" ht="18" x14ac:dyDescent="0.4">
      <c r="A8" s="5">
        <v>600</v>
      </c>
      <c r="B8" s="5">
        <v>139.05044736388163</v>
      </c>
      <c r="C8" s="5">
        <v>159.09437759635327</v>
      </c>
      <c r="D8" s="5">
        <v>233.92618477426228</v>
      </c>
      <c r="F8" s="5">
        <v>600</v>
      </c>
      <c r="G8" s="5">
        <v>140.91821653166878</v>
      </c>
      <c r="H8" s="5">
        <v>160.00478732621599</v>
      </c>
      <c r="I8" s="5">
        <v>228.88456304808395</v>
      </c>
      <c r="N8" s="3"/>
      <c r="U8" s="27" t="s">
        <v>80</v>
      </c>
    </row>
    <row r="9" spans="1:31" ht="31.2" x14ac:dyDescent="0.25">
      <c r="A9" s="5">
        <v>700</v>
      </c>
      <c r="B9" s="5">
        <v>142.77896808934469</v>
      </c>
      <c r="C9" s="5">
        <v>163.46413193472483</v>
      </c>
      <c r="D9" s="5">
        <v>240.89108391917622</v>
      </c>
      <c r="F9" s="5">
        <v>700</v>
      </c>
      <c r="G9" s="5">
        <v>148.21871284097656</v>
      </c>
      <c r="H9" s="5">
        <v>167.70272094268424</v>
      </c>
      <c r="I9" s="5">
        <v>236.79668187862509</v>
      </c>
      <c r="U9" s="44" t="s">
        <v>56</v>
      </c>
      <c r="V9" s="44" t="s">
        <v>70</v>
      </c>
      <c r="W9" s="44" t="s">
        <v>71</v>
      </c>
      <c r="X9" s="44" t="s">
        <v>58</v>
      </c>
      <c r="Y9" s="44" t="s">
        <v>72</v>
      </c>
      <c r="Z9" s="44" t="s">
        <v>73</v>
      </c>
      <c r="AA9" s="44" t="s">
        <v>74</v>
      </c>
      <c r="AB9" s="44" t="s">
        <v>75</v>
      </c>
      <c r="AC9" s="44" t="s">
        <v>76</v>
      </c>
      <c r="AD9" s="44" t="s">
        <v>77</v>
      </c>
      <c r="AE9" s="3"/>
    </row>
    <row r="10" spans="1:31" x14ac:dyDescent="0.25">
      <c r="A10" s="5">
        <v>800</v>
      </c>
      <c r="B10" s="5">
        <v>146.50748881480777</v>
      </c>
      <c r="C10" s="5">
        <v>167.83388627309643</v>
      </c>
      <c r="D10" s="5">
        <v>247.85598306409017</v>
      </c>
      <c r="F10" s="5">
        <v>800</v>
      </c>
      <c r="G10" s="5">
        <v>155.51920915028441</v>
      </c>
      <c r="H10" s="5">
        <v>175.40065455915246</v>
      </c>
      <c r="I10" s="5">
        <v>244.70880070916621</v>
      </c>
      <c r="U10" s="23" t="s">
        <v>78</v>
      </c>
      <c r="V10" s="23">
        <v>1</v>
      </c>
      <c r="W10" s="23">
        <v>1</v>
      </c>
      <c r="X10" s="23">
        <v>1</v>
      </c>
      <c r="Y10" s="23">
        <v>1</v>
      </c>
      <c r="Z10" s="23">
        <v>0.73</v>
      </c>
      <c r="AA10" s="23">
        <v>0</v>
      </c>
      <c r="AB10" s="23">
        <v>1</v>
      </c>
      <c r="AC10" s="23">
        <v>0</v>
      </c>
      <c r="AD10" s="23">
        <v>1</v>
      </c>
    </row>
    <row r="11" spans="1:31" ht="27.6" x14ac:dyDescent="0.25">
      <c r="A11" s="5">
        <v>900</v>
      </c>
      <c r="B11" s="5">
        <v>150.23600954027083</v>
      </c>
      <c r="C11" s="5">
        <v>172.20364061146799</v>
      </c>
      <c r="D11" s="5">
        <v>254.82088220900411</v>
      </c>
      <c r="F11" s="6">
        <v>900</v>
      </c>
      <c r="G11" s="6">
        <v>162.81970545959226</v>
      </c>
      <c r="H11" s="6">
        <v>183.09858817562068</v>
      </c>
      <c r="I11" s="6">
        <v>252.62091953970733</v>
      </c>
      <c r="U11" s="30" t="s">
        <v>79</v>
      </c>
      <c r="V11" s="23">
        <v>-50</v>
      </c>
      <c r="W11" s="23">
        <v>11</v>
      </c>
      <c r="X11" s="23">
        <v>-34</v>
      </c>
      <c r="Y11" s="23">
        <v>-21</v>
      </c>
      <c r="Z11" s="23">
        <v>-50</v>
      </c>
      <c r="AA11" s="23">
        <v>-50</v>
      </c>
      <c r="AB11" s="23">
        <v>-50</v>
      </c>
      <c r="AC11" s="23">
        <v>-165</v>
      </c>
      <c r="AD11" s="23">
        <v>40</v>
      </c>
    </row>
    <row r="12" spans="1:31" x14ac:dyDescent="0.25">
      <c r="A12" s="6">
        <v>1000</v>
      </c>
      <c r="B12" s="6">
        <v>153.96453026573391</v>
      </c>
      <c r="C12" s="6">
        <v>176.57339494983955</v>
      </c>
      <c r="D12" s="6">
        <v>261.78578135391808</v>
      </c>
      <c r="U12" s="23" t="s">
        <v>63</v>
      </c>
      <c r="V12" s="23">
        <v>6.59</v>
      </c>
      <c r="W12" s="23">
        <v>5</v>
      </c>
      <c r="X12" s="23">
        <v>6</v>
      </c>
      <c r="Y12" s="23">
        <v>7</v>
      </c>
      <c r="Z12" s="23">
        <v>7</v>
      </c>
      <c r="AA12" s="23">
        <v>6.68</v>
      </c>
      <c r="AB12" s="23">
        <v>6.68</v>
      </c>
      <c r="AC12" s="23">
        <v>1</v>
      </c>
      <c r="AD12" s="23">
        <v>1</v>
      </c>
    </row>
    <row r="13" spans="1:31" x14ac:dyDescent="0.25">
      <c r="U13" s="45" t="s">
        <v>64</v>
      </c>
      <c r="V13" s="46">
        <v>0.55000000000000004</v>
      </c>
      <c r="W13" s="46">
        <v>0.8</v>
      </c>
      <c r="X13" s="46">
        <v>2.7</v>
      </c>
      <c r="Y13" s="46">
        <v>2.7</v>
      </c>
      <c r="Z13" s="46">
        <v>2.7</v>
      </c>
      <c r="AA13" s="46">
        <v>1.35</v>
      </c>
      <c r="AB13" s="46">
        <v>1.35</v>
      </c>
      <c r="AC13" s="46">
        <v>0.45</v>
      </c>
      <c r="AD13" s="46">
        <v>0.45</v>
      </c>
    </row>
    <row r="14" spans="1:31" ht="15" customHeight="1" x14ac:dyDescent="0.25">
      <c r="A14" s="2" t="s">
        <v>7</v>
      </c>
      <c r="F14" s="22" t="s">
        <v>11</v>
      </c>
      <c r="G14" s="22"/>
      <c r="H14" s="22"/>
      <c r="I14" s="22"/>
      <c r="J14" s="22"/>
      <c r="N14" s="22" t="s">
        <v>23</v>
      </c>
      <c r="O14" s="22"/>
      <c r="P14" s="22"/>
      <c r="Q14" s="22"/>
      <c r="R14" s="22"/>
      <c r="U14" s="29"/>
    </row>
    <row r="15" spans="1:31" ht="39.6" x14ac:dyDescent="0.25">
      <c r="A15" s="9" t="s">
        <v>12</v>
      </c>
      <c r="B15" s="9" t="s">
        <v>9</v>
      </c>
      <c r="C15" s="7"/>
      <c r="F15" s="8" t="s">
        <v>10</v>
      </c>
      <c r="G15" s="9" t="s">
        <v>0</v>
      </c>
      <c r="H15" s="9" t="s">
        <v>1</v>
      </c>
      <c r="I15" s="9" t="s">
        <v>2</v>
      </c>
      <c r="N15" s="40" t="s">
        <v>18</v>
      </c>
      <c r="O15" s="41">
        <v>1</v>
      </c>
      <c r="P15" s="41">
        <v>0.85</v>
      </c>
      <c r="Q15" s="41">
        <v>0.75</v>
      </c>
      <c r="R15" s="41">
        <v>0.5</v>
      </c>
    </row>
    <row r="16" spans="1:31" ht="25.2" customHeight="1" x14ac:dyDescent="0.25">
      <c r="A16" s="12" t="s">
        <v>8</v>
      </c>
      <c r="B16" s="5">
        <v>116.58055916027151</v>
      </c>
      <c r="C16" s="3"/>
      <c r="F16" s="5">
        <v>60</v>
      </c>
      <c r="G16" s="5">
        <v>1.1236681629749434</v>
      </c>
      <c r="H16" s="5">
        <v>0.5861646180974962</v>
      </c>
      <c r="I16" s="5">
        <v>1.7098327810724396</v>
      </c>
      <c r="N16" s="24" t="s">
        <v>19</v>
      </c>
      <c r="O16" s="25">
        <v>0.55000000000000004</v>
      </c>
      <c r="P16" s="25">
        <v>0.45</v>
      </c>
      <c r="Q16" s="25">
        <v>0.38400000000000001</v>
      </c>
      <c r="R16" s="25">
        <v>0.24</v>
      </c>
    </row>
    <row r="17" spans="1:19" ht="19.8" customHeight="1" x14ac:dyDescent="0.25">
      <c r="A17" s="13">
        <v>0.85</v>
      </c>
      <c r="B17" s="5">
        <v>130.04047703080013</v>
      </c>
      <c r="C17" s="3"/>
      <c r="F17" s="5">
        <v>70</v>
      </c>
      <c r="G17" s="5">
        <v>1.1421553725907259</v>
      </c>
      <c r="H17" s="5">
        <v>0.61974722637501423</v>
      </c>
      <c r="I17" s="5">
        <v>1.7619025989657402</v>
      </c>
      <c r="N17" s="24" t="s">
        <v>20</v>
      </c>
      <c r="O17" s="25">
        <v>18.2</v>
      </c>
      <c r="P17" s="25">
        <v>15.9</v>
      </c>
      <c r="Q17" s="25">
        <v>14.11</v>
      </c>
      <c r="R17" s="25">
        <v>10</v>
      </c>
    </row>
    <row r="18" spans="1:19" ht="22.8" customHeight="1" x14ac:dyDescent="0.25">
      <c r="A18" s="13">
        <v>0.75</v>
      </c>
      <c r="B18" s="5">
        <v>148.53486623767836</v>
      </c>
      <c r="C18" s="3"/>
      <c r="F18" s="5">
        <v>80</v>
      </c>
      <c r="G18" s="5">
        <v>1.1582813711089919</v>
      </c>
      <c r="H18" s="5">
        <v>0.67638693520022253</v>
      </c>
      <c r="I18" s="5">
        <v>1.8346683063092144</v>
      </c>
      <c r="N18" s="26" t="s">
        <v>21</v>
      </c>
      <c r="O18" s="25">
        <v>11274.82</v>
      </c>
      <c r="P18" s="25">
        <v>9855</v>
      </c>
      <c r="Q18" s="25">
        <v>8748.58</v>
      </c>
      <c r="R18" s="25">
        <v>6205.8</v>
      </c>
    </row>
    <row r="19" spans="1:19" ht="35.4" customHeight="1" x14ac:dyDescent="0.25">
      <c r="A19" s="14">
        <v>0.5</v>
      </c>
      <c r="B19" s="6">
        <v>217.09550599057769</v>
      </c>
      <c r="C19" s="4"/>
      <c r="F19" s="6">
        <v>90</v>
      </c>
      <c r="G19" s="6">
        <v>1.194263008401828</v>
      </c>
      <c r="H19" s="6">
        <v>0.71437271622831433</v>
      </c>
      <c r="I19" s="6">
        <v>1.9086357246301424</v>
      </c>
      <c r="N19" s="26" t="s">
        <v>22</v>
      </c>
      <c r="O19" s="25">
        <v>18.75</v>
      </c>
      <c r="P19" s="25">
        <v>16.350000000000001</v>
      </c>
      <c r="Q19" s="25">
        <v>14.5</v>
      </c>
      <c r="R19" s="25">
        <v>10.24</v>
      </c>
    </row>
    <row r="20" spans="1:19" ht="31.8" customHeight="1" x14ac:dyDescent="0.25">
      <c r="N20" s="47" t="s">
        <v>24</v>
      </c>
      <c r="O20" s="50">
        <v>8.1</v>
      </c>
      <c r="P20" s="49">
        <v>7.6</v>
      </c>
      <c r="Q20" s="50">
        <v>7.3</v>
      </c>
      <c r="R20" s="51">
        <v>6.5</v>
      </c>
    </row>
    <row r="21" spans="1:19" ht="16.2" x14ac:dyDescent="0.35">
      <c r="A21" s="22" t="s">
        <v>88</v>
      </c>
      <c r="B21" s="34"/>
      <c r="C21" s="34"/>
      <c r="D21" s="34"/>
      <c r="E21" s="34"/>
      <c r="G21" s="2" t="s">
        <v>91</v>
      </c>
      <c r="M21" s="18"/>
      <c r="N21" s="48"/>
      <c r="O21" s="48"/>
      <c r="P21" s="10"/>
      <c r="Q21" s="48"/>
      <c r="R21" s="10"/>
    </row>
    <row r="22" spans="1:19" x14ac:dyDescent="0.25">
      <c r="A22" s="37"/>
      <c r="B22" s="39" t="s">
        <v>82</v>
      </c>
      <c r="C22" s="39"/>
      <c r="D22" s="39" t="s">
        <v>84</v>
      </c>
      <c r="E22" s="39"/>
      <c r="G22" s="36"/>
      <c r="H22" s="63" t="s">
        <v>89</v>
      </c>
      <c r="I22" s="63"/>
      <c r="J22" s="63"/>
      <c r="K22" s="63"/>
    </row>
    <row r="23" spans="1:19" ht="29.4" customHeight="1" x14ac:dyDescent="0.25">
      <c r="A23" s="38" t="s">
        <v>86</v>
      </c>
      <c r="B23" s="38" t="s">
        <v>85</v>
      </c>
      <c r="C23" s="38" t="s">
        <v>83</v>
      </c>
      <c r="D23" s="38" t="s">
        <v>87</v>
      </c>
      <c r="E23" s="38" t="s">
        <v>83</v>
      </c>
      <c r="G23" s="4"/>
      <c r="H23" s="4">
        <v>10</v>
      </c>
      <c r="I23" s="4">
        <v>8</v>
      </c>
      <c r="J23" s="4">
        <v>6</v>
      </c>
      <c r="K23" s="4">
        <v>4</v>
      </c>
      <c r="N23" s="19" t="s">
        <v>54</v>
      </c>
      <c r="O23" s="4"/>
      <c r="P23" s="4"/>
      <c r="Q23" s="4"/>
      <c r="S23" s="4"/>
    </row>
    <row r="24" spans="1:19" ht="28.8" x14ac:dyDescent="0.35">
      <c r="A24" s="10">
        <v>60</v>
      </c>
      <c r="B24" s="10">
        <v>15</v>
      </c>
      <c r="C24" s="10">
        <f>1600.97556199266/1000</f>
        <v>1.60097556199266</v>
      </c>
      <c r="D24" s="5">
        <v>18</v>
      </c>
      <c r="E24" s="10">
        <f>1735.50571770186/1000</f>
        <v>1.73550571770186</v>
      </c>
      <c r="G24" s="64" t="s">
        <v>86</v>
      </c>
      <c r="H24" s="70" t="s">
        <v>90</v>
      </c>
      <c r="I24" s="65"/>
      <c r="J24" s="65"/>
      <c r="K24" s="65"/>
      <c r="N24" s="54" t="s">
        <v>25</v>
      </c>
      <c r="O24" s="55">
        <v>0</v>
      </c>
      <c r="P24" s="55">
        <v>10</v>
      </c>
      <c r="Q24" s="53">
        <v>15</v>
      </c>
      <c r="R24" s="53">
        <v>20</v>
      </c>
      <c r="S24" s="54">
        <v>30</v>
      </c>
    </row>
    <row r="25" spans="1:19" ht="26.4" x14ac:dyDescent="0.25">
      <c r="A25" s="10">
        <v>70</v>
      </c>
      <c r="B25" s="5">
        <v>20</v>
      </c>
      <c r="C25" s="10">
        <f>1668.97381343554/1000</f>
        <v>1.6689738134355401</v>
      </c>
      <c r="D25" s="10">
        <v>22</v>
      </c>
      <c r="E25" s="10">
        <f>1803.12216430993/1000</f>
        <v>1.80312216430993</v>
      </c>
      <c r="G25" s="66">
        <v>60</v>
      </c>
      <c r="H25">
        <f>1600.97556199266/1000</f>
        <v>1.60097556199266</v>
      </c>
      <c r="I25">
        <v>1.7832439979618357</v>
      </c>
      <c r="J25">
        <v>2.0061852916948069</v>
      </c>
      <c r="K25">
        <v>3.1910704882882461</v>
      </c>
      <c r="N25" s="52" t="s">
        <v>26</v>
      </c>
      <c r="O25" s="47" t="s">
        <v>27</v>
      </c>
      <c r="P25" s="47">
        <v>1.59</v>
      </c>
      <c r="Q25" s="47">
        <v>2.3849999999999998</v>
      </c>
      <c r="R25" s="47">
        <v>3.18</v>
      </c>
      <c r="S25" s="52">
        <v>4.7699999999999996</v>
      </c>
    </row>
    <row r="26" spans="1:19" ht="26.4" x14ac:dyDescent="0.25">
      <c r="A26" s="10">
        <v>80</v>
      </c>
      <c r="B26" s="10">
        <v>25</v>
      </c>
      <c r="C26" s="10">
        <f>1791.24501563313/1000</f>
        <v>1.7912450156331299</v>
      </c>
      <c r="D26" s="5">
        <v>28</v>
      </c>
      <c r="E26" s="10">
        <f>1983.40750240536/1000</f>
        <v>1.9834075024053599</v>
      </c>
      <c r="G26" s="31">
        <v>70</v>
      </c>
      <c r="H26" s="67">
        <f>1668.97381343554/1000</f>
        <v>1.6689738134355401</v>
      </c>
      <c r="I26">
        <v>1.8861667459472473</v>
      </c>
      <c r="J26">
        <v>2.2439520676907763</v>
      </c>
      <c r="K26">
        <v>3.7542005744567599</v>
      </c>
      <c r="N26" s="56" t="s">
        <v>28</v>
      </c>
      <c r="O26" s="47">
        <v>15.9</v>
      </c>
      <c r="P26" s="56">
        <v>14.31</v>
      </c>
      <c r="Q26" s="47">
        <v>13.515000000000001</v>
      </c>
      <c r="R26" s="47">
        <v>12.72</v>
      </c>
      <c r="S26" s="47">
        <v>11.13</v>
      </c>
    </row>
    <row r="27" spans="1:19" ht="15.6" x14ac:dyDescent="0.25">
      <c r="A27" s="6">
        <v>90</v>
      </c>
      <c r="B27" s="6">
        <v>35</v>
      </c>
      <c r="C27" s="35">
        <f>2230.53744023728/1000</f>
        <v>2.23053744023728</v>
      </c>
      <c r="D27" s="6">
        <v>42</v>
      </c>
      <c r="E27" s="35">
        <f>2662.52724024768/1000</f>
        <v>2.6625272402476798</v>
      </c>
      <c r="G27" s="68">
        <v>80</v>
      </c>
      <c r="H27">
        <f>1791.24501563313/1000</f>
        <v>1.7912450156331299</v>
      </c>
      <c r="I27">
        <v>2.0731383378593264</v>
      </c>
      <c r="J27">
        <v>2.864427129969652</v>
      </c>
      <c r="K27">
        <v>5.1031000000000004</v>
      </c>
      <c r="N27" s="18"/>
      <c r="O27" s="36"/>
      <c r="Q27" s="36"/>
      <c r="R27" s="36"/>
      <c r="S27" s="36"/>
    </row>
    <row r="28" spans="1:19" x14ac:dyDescent="0.25">
      <c r="G28" s="69">
        <v>90</v>
      </c>
      <c r="H28" s="33">
        <f>2230.53744023728/1000</f>
        <v>2.23053744023728</v>
      </c>
      <c r="I28" s="33">
        <v>3.0748802511886493</v>
      </c>
      <c r="J28" s="33">
        <v>4.9668821075929053</v>
      </c>
      <c r="K28" s="4">
        <v>6.5068000000000001</v>
      </c>
    </row>
    <row r="29" spans="1:19" x14ac:dyDescent="0.25">
      <c r="N29" s="19" t="s">
        <v>55</v>
      </c>
      <c r="P29" s="4"/>
      <c r="Q29" s="4"/>
    </row>
    <row r="30" spans="1:19" ht="15.6" x14ac:dyDescent="0.25">
      <c r="N30" s="44" t="s">
        <v>29</v>
      </c>
      <c r="O30" s="57" t="s">
        <v>30</v>
      </c>
      <c r="P30" s="44" t="s">
        <v>29</v>
      </c>
      <c r="Q30" s="44" t="s">
        <v>30</v>
      </c>
    </row>
    <row r="31" spans="1:19" ht="33.6" x14ac:dyDescent="0.25">
      <c r="N31" s="21" t="s">
        <v>31</v>
      </c>
      <c r="O31" s="58">
        <v>90</v>
      </c>
      <c r="P31" s="28" t="s">
        <v>32</v>
      </c>
      <c r="Q31" s="21" t="s">
        <v>33</v>
      </c>
    </row>
    <row r="32" spans="1:19" ht="33.6" x14ac:dyDescent="0.25">
      <c r="N32" s="21" t="s">
        <v>34</v>
      </c>
      <c r="O32" s="18" t="s">
        <v>35</v>
      </c>
      <c r="P32" s="28" t="s">
        <v>36</v>
      </c>
      <c r="Q32" s="21" t="s">
        <v>33</v>
      </c>
    </row>
    <row r="33" spans="7:17" ht="31.2" x14ac:dyDescent="0.25">
      <c r="N33" s="21" t="s">
        <v>37</v>
      </c>
      <c r="O33" s="18">
        <v>5</v>
      </c>
      <c r="P33" s="28" t="s">
        <v>38</v>
      </c>
      <c r="Q33" s="21" t="s">
        <v>39</v>
      </c>
    </row>
    <row r="34" spans="7:17" ht="46.8" x14ac:dyDescent="0.25">
      <c r="H34" s="3"/>
      <c r="I34" s="3"/>
      <c r="J34" s="3"/>
      <c r="N34" s="21" t="s">
        <v>40</v>
      </c>
      <c r="O34" s="18">
        <v>10</v>
      </c>
      <c r="P34" s="28" t="s">
        <v>41</v>
      </c>
      <c r="Q34" s="21">
        <v>25</v>
      </c>
    </row>
    <row r="35" spans="7:17" ht="46.8" x14ac:dyDescent="0.25">
      <c r="N35" s="21" t="s">
        <v>42</v>
      </c>
      <c r="O35" s="18">
        <v>2</v>
      </c>
      <c r="P35" s="28" t="s">
        <v>43</v>
      </c>
      <c r="Q35" s="21">
        <v>132</v>
      </c>
    </row>
    <row r="36" spans="7:17" ht="31.2" x14ac:dyDescent="0.25">
      <c r="G36" s="32"/>
      <c r="H36" s="3"/>
      <c r="N36" s="21" t="s">
        <v>44</v>
      </c>
      <c r="O36" s="18">
        <v>6</v>
      </c>
      <c r="P36" s="28" t="s">
        <v>45</v>
      </c>
      <c r="Q36" s="21">
        <v>10</v>
      </c>
    </row>
    <row r="37" spans="7:17" ht="46.8" x14ac:dyDescent="0.25">
      <c r="N37" s="21" t="s">
        <v>46</v>
      </c>
      <c r="O37" s="18">
        <v>2</v>
      </c>
      <c r="P37" s="28" t="s">
        <v>47</v>
      </c>
      <c r="Q37" s="21">
        <v>26</v>
      </c>
    </row>
    <row r="38" spans="7:17" ht="31.2" x14ac:dyDescent="0.25">
      <c r="N38" s="21" t="s">
        <v>48</v>
      </c>
      <c r="O38" s="18">
        <v>0.5</v>
      </c>
      <c r="P38" s="28" t="s">
        <v>49</v>
      </c>
      <c r="Q38" s="21">
        <v>6</v>
      </c>
    </row>
    <row r="39" spans="7:17" ht="31.2" x14ac:dyDescent="0.25">
      <c r="N39" s="21" t="s">
        <v>50</v>
      </c>
      <c r="O39" s="18">
        <v>3</v>
      </c>
      <c r="P39" s="28" t="s">
        <v>51</v>
      </c>
      <c r="Q39" s="21">
        <v>1.03</v>
      </c>
    </row>
    <row r="40" spans="7:17" ht="47.4" customHeight="1" x14ac:dyDescent="0.25">
      <c r="N40" s="59" t="s">
        <v>52</v>
      </c>
      <c r="O40" s="60">
        <v>1</v>
      </c>
      <c r="P40" s="61" t="s">
        <v>53</v>
      </c>
      <c r="Q40" s="62">
        <v>5</v>
      </c>
    </row>
    <row r="41" spans="7:17" ht="15.6" x14ac:dyDescent="0.25">
      <c r="N41" s="58"/>
      <c r="O41" s="36"/>
    </row>
  </sheetData>
  <mergeCells count="7">
    <mergeCell ref="H24:K24"/>
    <mergeCell ref="B22:C22"/>
    <mergeCell ref="D22:E22"/>
    <mergeCell ref="H22:K22"/>
    <mergeCell ref="A1:D1"/>
    <mergeCell ref="F1:I1"/>
    <mergeCell ref="N2:O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5DDB62B41D24CB974735F2B5F80B6" ma:contentTypeVersion="9" ma:contentTypeDescription="Create a new document." ma:contentTypeScope="" ma:versionID="9cc7b953f9fda729d208dde39ba67bf0">
  <xsd:schema xmlns:xsd="http://www.w3.org/2001/XMLSchema" xmlns:xs="http://www.w3.org/2001/XMLSchema" xmlns:p="http://schemas.microsoft.com/office/2006/metadata/properties" xmlns:ns3="62dac45c-a09b-4542-889f-7647871c89a7" xmlns:ns4="5b9dbb6f-f28e-4a32-a7d6-aa04ef18b565" targetNamespace="http://schemas.microsoft.com/office/2006/metadata/properties" ma:root="true" ma:fieldsID="15933f4f44f6322476e975f109a23a7e" ns3:_="" ns4:_="">
    <xsd:import namespace="62dac45c-a09b-4542-889f-7647871c89a7"/>
    <xsd:import namespace="5b9dbb6f-f28e-4a32-a7d6-aa04ef18b5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ac45c-a09b-4542-889f-7647871c8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dbb6f-f28e-4a32-a7d6-aa04ef18b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67DA01-FC2C-4AB9-B46D-75435A6DDF04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2dac45c-a09b-4542-889f-7647871c89a7"/>
    <ds:schemaRef ds:uri="http://schemas.microsoft.com/office/2006/documentManagement/types"/>
    <ds:schemaRef ds:uri="http://purl.org/dc/dcmitype/"/>
    <ds:schemaRef ds:uri="http://purl.org/dc/elements/1.1/"/>
    <ds:schemaRef ds:uri="5b9dbb6f-f28e-4a32-a7d6-aa04ef18b56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30EE74-EF27-4F4E-8ED6-F733C969B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08E548-A4CA-4ED4-8069-602B0AFB5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ac45c-a09b-4542-889f-7647871c89a7"/>
    <ds:schemaRef ds:uri="5b9dbb6f-f28e-4a32-a7d6-aa04ef18b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Awoyomi, Adeola [SWEE]</dc:creator>
  <cp:lastModifiedBy>Awoyomi, Adeola [SWEE]</cp:lastModifiedBy>
  <dcterms:created xsi:type="dcterms:W3CDTF">2019-12-10T15:41:16Z</dcterms:created>
  <dcterms:modified xsi:type="dcterms:W3CDTF">2019-12-11T19:51:31Z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0x01010049F5DDB62B41D24CB974735F2B5F80B6</vt:lpwstr>
  </property>
</Properties>
</file>