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ctoria\Desktop\"/>
    </mc:Choice>
  </mc:AlternateContent>
  <bookViews>
    <workbookView xWindow="-120" yWindow="-120" windowWidth="20736" windowHeight="11160"/>
  </bookViews>
  <sheets>
    <sheet name="Teamwork measurement tool" sheetId="16" r:id="rId1"/>
    <sheet name="Ratings (RAW)" sheetId="1" r:id="rId2"/>
    <sheet name="Ratings (NA replaced)" sheetId="7" r:id="rId3"/>
    <sheet name="Team Demographics" sheetId="3" r:id="rId4"/>
    <sheet name="Crew Averages" sheetId="9" r:id="rId5"/>
    <sheet name="Combined TW" sheetId="8" r:id="rId6"/>
    <sheet name="Overall TW" sheetId="10" r:id="rId7"/>
    <sheet name="Service" sheetId="14" r:id="rId8"/>
    <sheet name="Rater comparison" sheetId="12" r:id="rId9"/>
    <sheet name="Performance" sheetId="15" r:id="rId10"/>
  </sheets>
  <definedNames>
    <definedName name="_ftn1" localSheetId="0">'Teamwork measurement tool'!$A$32</definedName>
    <definedName name="_ftnref1" localSheetId="0">'Teamwork measurement tool'!$A$24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G37" i="8" l="1"/>
  <c r="BG38" i="8"/>
  <c r="BG5" i="8"/>
  <c r="BG6" i="8"/>
  <c r="BG7" i="8"/>
  <c r="BG8" i="8"/>
  <c r="BG9" i="8"/>
  <c r="BG10" i="8"/>
  <c r="BG11" i="8"/>
  <c r="BG12" i="8"/>
  <c r="BG13" i="8"/>
  <c r="BG14" i="8"/>
  <c r="BG15" i="8"/>
  <c r="BG16" i="8"/>
  <c r="BG17" i="8"/>
  <c r="BG18" i="8"/>
  <c r="BG19" i="8"/>
  <c r="BG20" i="8"/>
  <c r="BG21" i="8"/>
  <c r="BG22" i="8"/>
  <c r="BG23" i="8"/>
  <c r="BG24" i="8"/>
  <c r="BG25" i="8"/>
  <c r="BG26" i="8"/>
  <c r="BG28" i="8"/>
  <c r="BG29" i="8"/>
  <c r="BG30" i="8"/>
  <c r="BG31" i="8"/>
  <c r="BG32" i="8"/>
  <c r="BG33" i="8"/>
  <c r="BG34" i="8"/>
  <c r="BG35" i="8"/>
  <c r="BG36" i="8"/>
  <c r="BG4" i="8"/>
  <c r="D5" i="12"/>
  <c r="D4" i="12"/>
  <c r="T11" i="9" l="1"/>
  <c r="AE39" i="8"/>
  <c r="T5" i="9" l="1"/>
  <c r="T6" i="9"/>
  <c r="T7" i="9"/>
  <c r="T8" i="9"/>
  <c r="T9" i="9"/>
  <c r="T10" i="9"/>
  <c r="T12" i="9"/>
  <c r="T13" i="9"/>
  <c r="T14" i="9"/>
  <c r="T15" i="9"/>
  <c r="T17" i="9"/>
  <c r="T18" i="9"/>
  <c r="T19" i="9"/>
  <c r="T20" i="9"/>
  <c r="T21" i="9"/>
  <c r="T22" i="9"/>
  <c r="T23" i="9"/>
  <c r="T24" i="9"/>
  <c r="T25" i="9"/>
  <c r="T26" i="9"/>
  <c r="T27" i="9"/>
  <c r="T30" i="9"/>
  <c r="T31" i="9"/>
  <c r="T32" i="9"/>
  <c r="T36" i="9"/>
  <c r="T4" i="9"/>
  <c r="K5" i="9"/>
  <c r="K6" i="9"/>
  <c r="K7" i="9"/>
  <c r="K8" i="9"/>
  <c r="K9" i="9"/>
  <c r="K12" i="9"/>
  <c r="K13" i="9"/>
  <c r="K14" i="9"/>
  <c r="K15" i="9"/>
  <c r="K17" i="9"/>
  <c r="K18" i="9"/>
  <c r="K19" i="9"/>
  <c r="K20" i="9"/>
  <c r="K21" i="9"/>
  <c r="K22" i="9"/>
  <c r="K23" i="9"/>
  <c r="K24" i="9"/>
  <c r="K25" i="9"/>
  <c r="K26" i="9"/>
  <c r="K27" i="9"/>
  <c r="K30" i="9"/>
  <c r="K31" i="9"/>
  <c r="K32" i="9"/>
  <c r="K36" i="9"/>
  <c r="K4" i="9"/>
  <c r="C39" i="7"/>
  <c r="BF40" i="8" l="1"/>
  <c r="BE40" i="8"/>
  <c r="BD40" i="8"/>
  <c r="BC40" i="8"/>
  <c r="BB40" i="8"/>
  <c r="BA40" i="8"/>
  <c r="AZ40" i="8"/>
  <c r="AY40" i="8"/>
  <c r="AX40" i="8"/>
  <c r="AV40" i="8"/>
  <c r="AU40" i="8"/>
  <c r="AT40" i="8"/>
  <c r="AS40" i="8"/>
  <c r="AR40" i="8"/>
  <c r="AQ40" i="8"/>
  <c r="AP40" i="8"/>
  <c r="AO40" i="8"/>
  <c r="AN40" i="8"/>
  <c r="AM40" i="8"/>
  <c r="AL40" i="8"/>
  <c r="AK40" i="8"/>
  <c r="AJ40" i="8"/>
  <c r="AI40" i="8"/>
  <c r="AH40" i="8"/>
  <c r="AG40" i="8"/>
  <c r="AF40" i="8"/>
  <c r="AE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BF39" i="8"/>
  <c r="BE39" i="8"/>
  <c r="BD39" i="8"/>
  <c r="BC39" i="8"/>
  <c r="BB39" i="8"/>
  <c r="BA39" i="8"/>
  <c r="AZ39" i="8"/>
  <c r="AY39" i="8"/>
  <c r="AX39" i="8"/>
  <c r="AV39" i="8"/>
  <c r="AU39" i="8"/>
  <c r="AT39" i="8"/>
  <c r="AS39" i="8"/>
  <c r="AR39" i="8"/>
  <c r="AQ39" i="8"/>
  <c r="AP39" i="8"/>
  <c r="AO39" i="8"/>
  <c r="AN39" i="8"/>
  <c r="AM39" i="8"/>
  <c r="AL39" i="8"/>
  <c r="AK39" i="8"/>
  <c r="AJ39" i="8"/>
  <c r="AI39" i="8"/>
  <c r="AH39" i="8"/>
  <c r="AG39" i="8"/>
  <c r="AF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AC36" i="8"/>
  <c r="AC40" i="8" s="1"/>
  <c r="AW27" i="8"/>
  <c r="BG27" i="8" s="1"/>
  <c r="AD9" i="8"/>
  <c r="AD40" i="8" s="1"/>
  <c r="BP40" i="7"/>
  <c r="BO40" i="7"/>
  <c r="BN40" i="7"/>
  <c r="BM40" i="7"/>
  <c r="BL40" i="7"/>
  <c r="BK40" i="7"/>
  <c r="BJ40" i="7"/>
  <c r="BI40" i="7"/>
  <c r="BH40" i="7"/>
  <c r="BF40" i="7"/>
  <c r="BE40" i="7"/>
  <c r="BD40" i="7"/>
  <c r="BC40" i="7"/>
  <c r="BB40" i="7"/>
  <c r="BA40" i="7"/>
  <c r="AZ40" i="7"/>
  <c r="AY40" i="7"/>
  <c r="AX40" i="7"/>
  <c r="AW40" i="7"/>
  <c r="AV40" i="7"/>
  <c r="AU40" i="7"/>
  <c r="AT40" i="7"/>
  <c r="AS40" i="7"/>
  <c r="AR40" i="7"/>
  <c r="AQ40" i="7"/>
  <c r="AP40" i="7"/>
  <c r="AO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BP39" i="7"/>
  <c r="BO39" i="7"/>
  <c r="BN39" i="7"/>
  <c r="BM39" i="7"/>
  <c r="BL39" i="7"/>
  <c r="BK39" i="7"/>
  <c r="BJ39" i="7"/>
  <c r="BI39" i="7"/>
  <c r="BH43" i="7" s="1"/>
  <c r="BH39" i="7"/>
  <c r="BF39" i="7"/>
  <c r="BE39" i="7"/>
  <c r="BD39" i="7"/>
  <c r="BC39" i="7"/>
  <c r="BB39" i="7"/>
  <c r="BA39" i="7"/>
  <c r="AZ39" i="7"/>
  <c r="AY39" i="7"/>
  <c r="AX39" i="7"/>
  <c r="AW39" i="7"/>
  <c r="AV39" i="7"/>
  <c r="AU39" i="7"/>
  <c r="AT39" i="7"/>
  <c r="AS39" i="7"/>
  <c r="AR39" i="7"/>
  <c r="AQ39" i="7"/>
  <c r="AP39" i="7"/>
  <c r="AO39" i="7"/>
  <c r="AB39" i="7"/>
  <c r="AA39" i="7"/>
  <c r="Z39" i="7"/>
  <c r="Y39" i="7"/>
  <c r="X39" i="7"/>
  <c r="W39" i="7"/>
  <c r="V39" i="7"/>
  <c r="U39" i="7"/>
  <c r="T39" i="7"/>
  <c r="S39" i="7"/>
  <c r="R39" i="7"/>
  <c r="Q39" i="7"/>
  <c r="P39" i="7"/>
  <c r="O39" i="7"/>
  <c r="N39" i="7"/>
  <c r="M39" i="7"/>
  <c r="M43" i="7" s="1"/>
  <c r="L39" i="7"/>
  <c r="K39" i="7"/>
  <c r="J39" i="7"/>
  <c r="I39" i="7"/>
  <c r="H39" i="7"/>
  <c r="G39" i="7"/>
  <c r="F39" i="7"/>
  <c r="E39" i="7"/>
  <c r="D39" i="7"/>
  <c r="C42" i="7" s="1"/>
  <c r="AC36" i="7"/>
  <c r="AC40" i="7" s="1"/>
  <c r="BG27" i="7"/>
  <c r="BG40" i="7" s="1"/>
  <c r="AD9" i="7"/>
  <c r="AD40" i="7" s="1"/>
  <c r="BG27" i="1"/>
  <c r="AC36" i="1"/>
  <c r="BB43" i="7" l="1"/>
  <c r="BG39" i="8"/>
  <c r="P43" i="7"/>
  <c r="AE42" i="8"/>
  <c r="AW40" i="8"/>
  <c r="J43" i="8"/>
  <c r="P43" i="8"/>
  <c r="V43" i="8"/>
  <c r="AL43" i="8"/>
  <c r="AR43" i="8"/>
  <c r="P42" i="7"/>
  <c r="AS43" i="7"/>
  <c r="AV43" i="7"/>
  <c r="AY43" i="7"/>
  <c r="G43" i="8"/>
  <c r="M43" i="8"/>
  <c r="S43" i="8"/>
  <c r="AI43" i="8"/>
  <c r="AO43" i="8"/>
  <c r="AX43" i="8"/>
  <c r="AC39" i="7"/>
  <c r="BA43" i="8"/>
  <c r="C42" i="8"/>
  <c r="P42" i="8"/>
  <c r="AR42" i="8"/>
  <c r="C43" i="8"/>
  <c r="AE43" i="8"/>
  <c r="G42" i="8"/>
  <c r="S42" i="8"/>
  <c r="AI42" i="8"/>
  <c r="AC39" i="8"/>
  <c r="AW39" i="8"/>
  <c r="AE45" i="8" s="1"/>
  <c r="J42" i="8"/>
  <c r="V42" i="8"/>
  <c r="AL42" i="8"/>
  <c r="AX42" i="8"/>
  <c r="AD39" i="8"/>
  <c r="Y42" i="8" s="1"/>
  <c r="M42" i="8"/>
  <c r="AO42" i="8"/>
  <c r="BA42" i="8"/>
  <c r="G43" i="7"/>
  <c r="S43" i="7"/>
  <c r="V43" i="7"/>
  <c r="BK43" i="7"/>
  <c r="J43" i="7"/>
  <c r="BB42" i="7"/>
  <c r="AO42" i="7"/>
  <c r="C43" i="7"/>
  <c r="AO43" i="7"/>
  <c r="G42" i="7"/>
  <c r="S42" i="7"/>
  <c r="AS42" i="7"/>
  <c r="BG39" i="7"/>
  <c r="BE42" i="7" s="1"/>
  <c r="J42" i="7"/>
  <c r="V42" i="7"/>
  <c r="AV42" i="7"/>
  <c r="BH42" i="7"/>
  <c r="AD39" i="7"/>
  <c r="C46" i="7" s="1"/>
  <c r="M42" i="7"/>
  <c r="AY42" i="7"/>
  <c r="BK42" i="7"/>
  <c r="AD9" i="1"/>
  <c r="AU42" i="8" l="1"/>
  <c r="BE43" i="7"/>
  <c r="C46" i="8"/>
  <c r="C45" i="8"/>
  <c r="AU43" i="8"/>
  <c r="AE46" i="8"/>
  <c r="Y43" i="8"/>
  <c r="AO46" i="7"/>
  <c r="Y42" i="7"/>
  <c r="AO45" i="7"/>
  <c r="Y43" i="7"/>
  <c r="C45" i="7"/>
  <c r="R31" i="3"/>
  <c r="S31" i="3" s="1"/>
  <c r="AK30" i="3"/>
  <c r="B37" i="3"/>
  <c r="B36" i="3"/>
  <c r="AH32" i="3"/>
  <c r="AI32" i="3" s="1"/>
  <c r="AH31" i="3"/>
  <c r="AI31" i="3" s="1"/>
  <c r="AG33" i="3"/>
  <c r="AE33" i="3" l="1"/>
  <c r="AD32" i="3"/>
  <c r="AE32" i="3" s="1"/>
  <c r="AD31" i="3"/>
  <c r="AE31" i="3" s="1"/>
  <c r="AB31" i="3"/>
  <c r="AC31" i="3" s="1"/>
  <c r="AA31" i="3"/>
  <c r="Y33" i="3"/>
  <c r="X31" i="3"/>
  <c r="Y31" i="3" s="1"/>
  <c r="V31" i="3"/>
  <c r="W31" i="3" s="1"/>
  <c r="W34" i="3"/>
  <c r="W33" i="3"/>
  <c r="V32" i="3"/>
  <c r="W32" i="3" s="1"/>
  <c r="T32" i="3"/>
  <c r="U32" i="3" s="1"/>
  <c r="T31" i="3"/>
  <c r="U31" i="3" s="1"/>
  <c r="S34" i="3"/>
  <c r="S33" i="3"/>
  <c r="R32" i="3"/>
  <c r="S32" i="3" s="1"/>
  <c r="E32" i="3"/>
  <c r="E31" i="3"/>
  <c r="B32" i="3"/>
  <c r="C32" i="3" s="1"/>
  <c r="B31" i="3"/>
  <c r="C31" i="3" s="1"/>
  <c r="I33" i="3"/>
  <c r="H31" i="3"/>
  <c r="I31" i="3" s="1"/>
  <c r="F32" i="3"/>
  <c r="G32" i="3" s="1"/>
  <c r="F31" i="3"/>
  <c r="G31" i="3" s="1"/>
  <c r="AA32" i="3"/>
  <c r="AI34" i="3"/>
  <c r="AI33" i="3"/>
  <c r="AG34" i="3"/>
  <c r="AE34" i="3"/>
  <c r="AC34" i="3"/>
  <c r="AC33" i="3"/>
  <c r="Y34" i="3"/>
  <c r="U34" i="3"/>
  <c r="U33" i="3"/>
  <c r="Q34" i="3"/>
  <c r="Q33" i="3"/>
  <c r="O34" i="3"/>
  <c r="O33" i="3"/>
  <c r="M34" i="3"/>
  <c r="M33" i="3"/>
  <c r="K34" i="3"/>
  <c r="K33" i="3"/>
  <c r="I34" i="3"/>
  <c r="G34" i="3"/>
  <c r="G33" i="3"/>
  <c r="E34" i="3"/>
  <c r="E33" i="3"/>
  <c r="C33" i="3"/>
  <c r="C34" i="3"/>
  <c r="AF32" i="3"/>
  <c r="AG32" i="3" s="1"/>
  <c r="AB32" i="3"/>
  <c r="AC32" i="3" s="1"/>
  <c r="X32" i="3"/>
  <c r="Y32" i="3" s="1"/>
  <c r="P32" i="3"/>
  <c r="Q32" i="3" s="1"/>
  <c r="N32" i="3"/>
  <c r="O32" i="3" s="1"/>
  <c r="L32" i="3"/>
  <c r="M32" i="3" s="1"/>
  <c r="J32" i="3"/>
  <c r="K32" i="3" s="1"/>
  <c r="H32" i="3"/>
  <c r="I32" i="3" s="1"/>
  <c r="AF31" i="3"/>
  <c r="AG31" i="3" s="1"/>
  <c r="P31" i="3"/>
  <c r="Q31" i="3" s="1"/>
  <c r="N31" i="3"/>
  <c r="O31" i="3" s="1"/>
  <c r="L31" i="3"/>
  <c r="M31" i="3" s="1"/>
  <c r="J31" i="3"/>
  <c r="K31" i="3" s="1"/>
  <c r="AK31" i="3" l="1"/>
  <c r="AK32" i="3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C40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C39" i="1"/>
  <c r="AO45" i="1" l="1"/>
  <c r="AV43" i="1"/>
  <c r="P43" i="1"/>
  <c r="BK43" i="1"/>
  <c r="BH43" i="1"/>
  <c r="BE43" i="1"/>
  <c r="BB43" i="1"/>
  <c r="AY43" i="1"/>
  <c r="AS43" i="1"/>
  <c r="AO43" i="1"/>
  <c r="AO46" i="1"/>
  <c r="Y43" i="1"/>
  <c r="V42" i="1"/>
  <c r="S42" i="1"/>
  <c r="M42" i="1"/>
  <c r="J42" i="1"/>
  <c r="G42" i="1"/>
  <c r="C46" i="1"/>
  <c r="C42" i="1"/>
  <c r="P42" i="1"/>
  <c r="G43" i="1"/>
  <c r="S43" i="1"/>
  <c r="AV42" i="1"/>
  <c r="BH42" i="1"/>
  <c r="J43" i="1"/>
  <c r="V43" i="1"/>
  <c r="AY42" i="1"/>
  <c r="BK42" i="1"/>
  <c r="Y42" i="1"/>
  <c r="M43" i="1"/>
  <c r="AO42" i="1"/>
  <c r="BB42" i="1"/>
  <c r="C45" i="1"/>
  <c r="C43" i="1"/>
  <c r="AS42" i="1"/>
  <c r="BE42" i="1"/>
</calcChain>
</file>

<file path=xl/comments1.xml><?xml version="1.0" encoding="utf-8"?>
<comments xmlns="http://schemas.openxmlformats.org/spreadsheetml/2006/main">
  <authors>
    <author>Smy,V</author>
  </authors>
  <commentList>
    <comment ref="AG3" authorId="0" shapeId="0">
      <text>
        <r>
          <rPr>
            <b/>
            <sz val="9"/>
            <color indexed="81"/>
            <rFont val="Tahoma"/>
            <family val="2"/>
          </rPr>
          <t>Smy,V:</t>
        </r>
        <r>
          <rPr>
            <sz val="9"/>
            <color indexed="81"/>
            <rFont val="Tahoma"/>
            <family val="2"/>
          </rPr>
          <t xml:space="preserve">
Reading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</rPr>
          <t>Smy,V:</t>
        </r>
        <r>
          <rPr>
            <sz val="9"/>
            <color indexed="81"/>
            <rFont val="Tahoma"/>
            <family val="2"/>
          </rPr>
          <t xml:space="preserve">
ELUTEC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Smy,V:</t>
        </r>
        <r>
          <rPr>
            <sz val="9"/>
            <color indexed="81"/>
            <rFont val="Tahoma"/>
            <family val="2"/>
          </rPr>
          <t xml:space="preserve">
South Devon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>Smy,V:</t>
        </r>
        <r>
          <rPr>
            <sz val="9"/>
            <color indexed="81"/>
            <rFont val="Tahoma"/>
            <family val="2"/>
          </rPr>
          <t xml:space="preserve">
Scarborough</t>
        </r>
      </text>
    </comment>
    <comment ref="AG19" authorId="0" shapeId="0">
      <text>
        <r>
          <rPr>
            <b/>
            <sz val="9"/>
            <color indexed="81"/>
            <rFont val="Tahoma"/>
            <family val="2"/>
          </rPr>
          <t>Smy,V:</t>
        </r>
        <r>
          <rPr>
            <sz val="9"/>
            <color indexed="81"/>
            <rFont val="Tahoma"/>
            <family val="2"/>
          </rPr>
          <t xml:space="preserve">
South Wiltshire</t>
        </r>
      </text>
    </comment>
    <comment ref="L21" authorId="0" shapeId="0">
      <text>
        <r>
          <rPr>
            <b/>
            <sz val="9"/>
            <color indexed="81"/>
            <rFont val="Tahoma"/>
            <family val="2"/>
          </rPr>
          <t>Smy,V:</t>
        </r>
        <r>
          <rPr>
            <sz val="9"/>
            <color indexed="81"/>
            <rFont val="Tahoma"/>
            <family val="2"/>
          </rPr>
          <t xml:space="preserve">
Plymouth</t>
        </r>
      </text>
    </comment>
  </commentList>
</comments>
</file>

<file path=xl/sharedStrings.xml><?xml version="1.0" encoding="utf-8"?>
<sst xmlns="http://schemas.openxmlformats.org/spreadsheetml/2006/main" count="873" uniqueCount="167">
  <si>
    <t>Crew number</t>
  </si>
  <si>
    <t>Day 1</t>
  </si>
  <si>
    <t>COM1</t>
  </si>
  <si>
    <t>COM2</t>
  </si>
  <si>
    <t>COM3</t>
  </si>
  <si>
    <t>COM4</t>
  </si>
  <si>
    <t>SMM1</t>
  </si>
  <si>
    <t>SMM2</t>
  </si>
  <si>
    <t>SMM3</t>
  </si>
  <si>
    <t>Communication</t>
  </si>
  <si>
    <t>Shared Mental Models</t>
  </si>
  <si>
    <t>Mutual Trust</t>
  </si>
  <si>
    <t>MT1</t>
  </si>
  <si>
    <t>MT2</t>
  </si>
  <si>
    <t>MT3</t>
  </si>
  <si>
    <t>Mutual Perf Monitoring</t>
  </si>
  <si>
    <t>MPM1</t>
  </si>
  <si>
    <t>MPM2</t>
  </si>
  <si>
    <t>MPM3</t>
  </si>
  <si>
    <t>Backup Behaviour</t>
  </si>
  <si>
    <t>BB1</t>
  </si>
  <si>
    <t>BB2</t>
  </si>
  <si>
    <t>BB3</t>
  </si>
  <si>
    <t>Adaptability</t>
  </si>
  <si>
    <t>A1</t>
  </si>
  <si>
    <t>A2</t>
  </si>
  <si>
    <t>A3</t>
  </si>
  <si>
    <t>Team Orientation</t>
  </si>
  <si>
    <t>TO1</t>
  </si>
  <si>
    <t>TO2</t>
  </si>
  <si>
    <t>TO3</t>
  </si>
  <si>
    <t>Team Leadership</t>
  </si>
  <si>
    <t>TL1</t>
  </si>
  <si>
    <t>TL2</t>
  </si>
  <si>
    <t>TL3</t>
  </si>
  <si>
    <t>TL4</t>
  </si>
  <si>
    <t>TL5</t>
  </si>
  <si>
    <t>TL6</t>
  </si>
  <si>
    <t>Rater</t>
  </si>
  <si>
    <t xml:space="preserve"> </t>
  </si>
  <si>
    <t>(1 - DS)</t>
  </si>
  <si>
    <t>(2 - Chap)</t>
  </si>
  <si>
    <t>Comm not concise</t>
  </si>
  <si>
    <t>Comm lost</t>
  </si>
  <si>
    <t>Comm misinterpreted</t>
  </si>
  <si>
    <t>Lack confirming</t>
  </si>
  <si>
    <t>Lack back-up</t>
  </si>
  <si>
    <t>Slow prob</t>
  </si>
  <si>
    <t>Slow respond</t>
  </si>
  <si>
    <t>Lack info sharing</t>
  </si>
  <si>
    <t>No accept feedback</t>
  </si>
  <si>
    <t>No admit mistake</t>
  </si>
  <si>
    <t>Teamwork Risks</t>
  </si>
  <si>
    <t>Day 5</t>
  </si>
  <si>
    <t>Penalties</t>
  </si>
  <si>
    <t>Total</t>
  </si>
  <si>
    <t>1 sec</t>
  </si>
  <si>
    <t>3 sec</t>
  </si>
  <si>
    <t>Trial time</t>
  </si>
  <si>
    <t>(plus penalities)</t>
  </si>
  <si>
    <t>PERFORMANCE</t>
  </si>
  <si>
    <t>Back-up Behaviour</t>
  </si>
  <si>
    <t>DS RATINGS</t>
  </si>
  <si>
    <t>Mutual Performance Monitoring</t>
  </si>
  <si>
    <t>n/a</t>
  </si>
  <si>
    <t>n</t>
  </si>
  <si>
    <t>MEAN</t>
  </si>
  <si>
    <t>STD DEV</t>
  </si>
  <si>
    <t>Overall</t>
  </si>
  <si>
    <t>Dimension</t>
  </si>
  <si>
    <t>TEAMWORK</t>
  </si>
  <si>
    <t>AGE</t>
  </si>
  <si>
    <t>CREW 1</t>
  </si>
  <si>
    <t>CREW 2</t>
  </si>
  <si>
    <t>CREW 3</t>
  </si>
  <si>
    <t>CREW 4</t>
  </si>
  <si>
    <t>CREW 5</t>
  </si>
  <si>
    <t>CREW 6</t>
  </si>
  <si>
    <t>CREW 7</t>
  </si>
  <si>
    <t>CREW 8</t>
  </si>
  <si>
    <t>CREW 9</t>
  </si>
  <si>
    <t>CREW 10</t>
  </si>
  <si>
    <t>CREW 11</t>
  </si>
  <si>
    <t>CREW 12</t>
  </si>
  <si>
    <t>CREW 13</t>
  </si>
  <si>
    <t>CREW 14</t>
  </si>
  <si>
    <t>CREW 15</t>
  </si>
  <si>
    <t>CREW 16</t>
  </si>
  <si>
    <t>CREW 17</t>
  </si>
  <si>
    <t>SEX</t>
  </si>
  <si>
    <t>F</t>
  </si>
  <si>
    <t>M</t>
  </si>
  <si>
    <t xml:space="preserve">M </t>
  </si>
  <si>
    <t xml:space="preserve">F </t>
  </si>
  <si>
    <t>Mean age</t>
  </si>
  <si>
    <t>SD age</t>
  </si>
  <si>
    <t>Males (%)</t>
  </si>
  <si>
    <t>Females (%)</t>
  </si>
  <si>
    <t>n#</t>
  </si>
  <si>
    <t>18 males</t>
  </si>
  <si>
    <t>CREW SUMMARIES</t>
  </si>
  <si>
    <t>SD crew size</t>
  </si>
  <si>
    <t>FIELD GUN COHORT SUMMARY</t>
  </si>
  <si>
    <t>TOTAL</t>
  </si>
  <si>
    <t>Average % Male</t>
  </si>
  <si>
    <t>Average female</t>
  </si>
  <si>
    <t>Mean crew size</t>
  </si>
  <si>
    <t>Mean participant age</t>
  </si>
  <si>
    <t>COMM</t>
  </si>
  <si>
    <t>SMM</t>
  </si>
  <si>
    <t>MT</t>
  </si>
  <si>
    <t>MPM</t>
  </si>
  <si>
    <t>BB</t>
  </si>
  <si>
    <t>A</t>
  </si>
  <si>
    <t>TO</t>
  </si>
  <si>
    <t>TL</t>
  </si>
  <si>
    <t>Day one</t>
  </si>
  <si>
    <t>OVERALL</t>
  </si>
  <si>
    <t>Leadership</t>
  </si>
  <si>
    <t>(based on combined ratings)</t>
  </si>
  <si>
    <t>Trainer</t>
  </si>
  <si>
    <t>Average</t>
  </si>
  <si>
    <t>Chaperone</t>
  </si>
  <si>
    <t>Service</t>
  </si>
  <si>
    <t>Non-Service</t>
  </si>
  <si>
    <t>4, 8, 12</t>
  </si>
  <si>
    <t>Crew</t>
  </si>
  <si>
    <t>Time</t>
  </si>
  <si>
    <t>Teamwork dimension</t>
  </si>
  <si>
    <t>Behavioural indicators</t>
  </si>
  <si>
    <t>[1] ‘Leader’ refers to the military trainer in this context</t>
  </si>
  <si>
    <t>1.      Crew members stick to the use of relevant, clear &amp; concise communication. There is no evidence of irrelevant chatter. ▲</t>
  </si>
  <si>
    <t>2.      Speakers seek either visual or verbal confirmation to ensure that their message was adequately received.</t>
  </si>
  <si>
    <t>3.      Message recipient(s) appropriately acknowledge receipt of message(s) (e.g., nods, confirms).</t>
  </si>
  <si>
    <t>4.      Crew members seek clarification of instructions or messages they are unsure of.</t>
  </si>
  <si>
    <t>5.      Crew members understand their individual roles in the JLFG task. ▲</t>
  </si>
  <si>
    <t xml:space="preserve">6.      The crew appear to be able to anticipate &amp; predict each other’s needs. </t>
  </si>
  <si>
    <t>7.      The crew identifies problems in the teamwork &amp; task strategies and adjust behaviour as necessary.</t>
  </si>
  <si>
    <t>8.      The crew freely and openly share task information.</t>
  </si>
  <si>
    <t>9.      The team are willing to admit (and discuss) mistakes. Δ</t>
  </si>
  <si>
    <t>10.   The team appear willing to accept feedback. Δ</t>
  </si>
  <si>
    <t>11.   All of the crew are proactive in identifying mistakes &amp; lapses in team performance.</t>
  </si>
  <si>
    <t>12.   Crew members are proactive in providing feedback to other team members.</t>
  </si>
  <si>
    <t>13.   Crew members’ aide their fellow crew members in correcting teamwork inefficiencies. ▲</t>
  </si>
  <si>
    <t>14.   Potential back-up providers recognise when there is a workload distribution problem in their crew.</t>
  </si>
  <si>
    <t>15.   Any crew member who is struggling promptly indicates that they require assistance.</t>
  </si>
  <si>
    <t>16.   Work responsibilities are easily reallocated in order to optimise crew performance (e.g., giving more responsibility to underutilized crew members)</t>
  </si>
  <si>
    <t>17.   The crew can proactively identify that a change has occurred, &amp; develop/adopt a new plan to deal with changes.</t>
  </si>
  <si>
    <t>18.   The crew identify opportunities for improvement.</t>
  </si>
  <si>
    <t>19.   The crew demonstrate vigilance and recognise changes in the task environment.</t>
  </si>
  <si>
    <t>20.   Crew members take into account suggestions provided by teammates. Δ</t>
  </si>
  <si>
    <t>21.   The crew collectively appraise suggestions from team members &amp; determine what is likely to be most beneficial. Δ</t>
  </si>
  <si>
    <t>22.   There is evidence that the crew are actively involved in information sharing &amp; strategizing.</t>
  </si>
  <si>
    <t>23.   The team leader successfully facilitates team problem solving</t>
  </si>
  <si>
    <t>24.   The leader expresses clear performance expectations &amp; acceptable communication patterns</t>
  </si>
  <si>
    <t>25.   The leader attempts to refine team strategy in order to combine individual crew member contributions</t>
  </si>
  <si>
    <t>26.   The leader seeks &amp; evaluates information that might be affecting crew functioning</t>
  </si>
  <si>
    <t>27.   The team leader clarifies team  member roles &amp; inputs</t>
  </si>
  <si>
    <t>28.   The team leader actively engages in structured team briefings &amp; team feedback sessions.</t>
  </si>
  <si>
    <t>Communication - The efficient exchange
 of information between a speaker and relevant team member(s).</t>
  </si>
  <si>
    <t>Shared mental models - Demonstrating
 knowledge of field gun task procedures, team strategies, &amp; how the crew members are required to interact.</t>
  </si>
  <si>
    <t>Mutual trust - Shared beliefs that team 
members will perform their roles &amp; protect the interest of their teammates.</t>
  </si>
  <si>
    <t>Mutual performance motoring - The 
crew’s understanding of the team environment &amp; the application of strategies to monitor teammate performance.</t>
  </si>
  <si>
    <t>Backup behaviour - Anticipating other 
team members’ needs. This includes the ability to shift workload to maintain performance when necessary.</t>
  </si>
  <si>
    <t>Adaptability – Adjusting team strategy 
based on backup behaviours &amp; appropriate allocation of crew resources. May include altering a crew strategy in response to changing conditions.</t>
  </si>
  <si>
    <t>Team orientation - Crew members value
 each other’s inputs &amp; place the importance of team goal’s over individual goals.</t>
  </si>
  <si>
    <t>Leadership[1] - Directs &amp; coordinates
 the activities of other team members, assesses team performance, assigns tasks, develops the team knowledge, skills &amp; abilities, motivates team members, plans and organises, &amp; establishes a positive atmosphere.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</si>
</sst>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Arial"/>
      <family val="2"/>
    </font>
    <font>
      <sz val="11"/>
      <color rgb="FF0070C0"/>
      <name val="Calibri"/>
      <family val="2"/>
      <scheme val="minor"/>
    </font>
    <font>
      <sz val="11"/>
      <color rgb="FF0070C0"/>
      <name val="Arial"/>
      <family val="2"/>
    </font>
    <font>
      <b/>
      <sz val="12"/>
      <color rgb="FFFA7D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5A5A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1" applyNumberFormat="0" applyAlignment="0" applyProtection="0"/>
    <xf numFmtId="0" fontId="8" fillId="5" borderId="10" applyNumberFormat="0" applyAlignment="0" applyProtection="0"/>
    <xf numFmtId="0" fontId="9" fillId="10" borderId="11" applyNumberFormat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</cellStyleXfs>
  <cellXfs count="9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5" fillId="0" borderId="7" xfId="0" applyFont="1" applyBorder="1"/>
    <xf numFmtId="0" fontId="5" fillId="0" borderId="8" xfId="0" applyFont="1" applyBorder="1"/>
    <xf numFmtId="0" fontId="4" fillId="5" borderId="1" xfId="4"/>
    <xf numFmtId="0" fontId="0" fillId="0" borderId="0" xfId="0" applyFill="1" applyBorder="1"/>
    <xf numFmtId="2" fontId="0" fillId="0" borderId="0" xfId="0" applyNumberFormat="1"/>
    <xf numFmtId="0" fontId="0" fillId="7" borderId="2" xfId="0" applyFill="1" applyBorder="1"/>
    <xf numFmtId="0" fontId="0" fillId="7" borderId="0" xfId="0" applyFill="1"/>
    <xf numFmtId="0" fontId="6" fillId="0" borderId="0" xfId="0" applyFont="1" applyFill="1"/>
    <xf numFmtId="0" fontId="0" fillId="0" borderId="0" xfId="0" applyBorder="1"/>
    <xf numFmtId="0" fontId="0" fillId="0" borderId="2" xfId="0" applyFill="1" applyBorder="1"/>
    <xf numFmtId="0" fontId="0" fillId="8" borderId="0" xfId="0" applyFill="1"/>
    <xf numFmtId="0" fontId="0" fillId="8" borderId="2" xfId="0" applyFill="1" applyBorder="1"/>
    <xf numFmtId="0" fontId="4" fillId="8" borderId="1" xfId="4" applyFill="1"/>
    <xf numFmtId="0" fontId="0" fillId="9" borderId="2" xfId="0" applyFill="1" applyBorder="1"/>
    <xf numFmtId="0" fontId="0" fillId="9" borderId="0" xfId="0" applyFill="1"/>
    <xf numFmtId="0" fontId="7" fillId="0" borderId="0" xfId="0" applyFont="1" applyBorder="1"/>
    <xf numFmtId="0" fontId="0" fillId="0" borderId="9" xfId="0" applyBorder="1"/>
    <xf numFmtId="0" fontId="4" fillId="5" borderId="1" xfId="4" applyAlignment="1">
      <alignment horizontal="center"/>
    </xf>
    <xf numFmtId="0" fontId="7" fillId="0" borderId="0" xfId="0" applyFont="1" applyFill="1" applyBorder="1"/>
    <xf numFmtId="0" fontId="6" fillId="0" borderId="0" xfId="0" applyFont="1" applyBorder="1"/>
    <xf numFmtId="0" fontId="6" fillId="0" borderId="9" xfId="0" applyFont="1" applyBorder="1"/>
    <xf numFmtId="0" fontId="13" fillId="0" borderId="0" xfId="0" applyFont="1" applyBorder="1"/>
    <xf numFmtId="0" fontId="13" fillId="0" borderId="9" xfId="0" applyFont="1" applyBorder="1"/>
    <xf numFmtId="0" fontId="0" fillId="0" borderId="13" xfId="0" applyBorder="1"/>
    <xf numFmtId="0" fontId="13" fillId="0" borderId="2" xfId="0" applyFont="1" applyBorder="1"/>
    <xf numFmtId="0" fontId="12" fillId="0" borderId="2" xfId="0" applyFont="1" applyBorder="1"/>
    <xf numFmtId="0" fontId="12" fillId="0" borderId="13" xfId="0" applyFont="1" applyBorder="1"/>
    <xf numFmtId="1" fontId="7" fillId="0" borderId="2" xfId="0" applyNumberFormat="1" applyFont="1" applyBorder="1" applyAlignment="1">
      <alignment horizontal="center" vertical="center"/>
    </xf>
    <xf numFmtId="0" fontId="6" fillId="0" borderId="2" xfId="0" applyFont="1" applyBorder="1"/>
    <xf numFmtId="0" fontId="14" fillId="0" borderId="2" xfId="0" applyFont="1" applyBorder="1"/>
    <xf numFmtId="0" fontId="14" fillId="0" borderId="13" xfId="0" applyFont="1" applyBorder="1"/>
    <xf numFmtId="2" fontId="0" fillId="0" borderId="0" xfId="0" applyNumberFormat="1" applyBorder="1"/>
    <xf numFmtId="2" fontId="7" fillId="0" borderId="2" xfId="0" applyNumberFormat="1" applyFont="1" applyBorder="1" applyAlignment="1">
      <alignment horizontal="center" vertical="center"/>
    </xf>
    <xf numFmtId="2" fontId="0" fillId="0" borderId="2" xfId="0" applyNumberFormat="1" applyBorder="1"/>
    <xf numFmtId="2" fontId="0" fillId="0" borderId="0" xfId="0" applyNumberFormat="1" applyFill="1" applyBorder="1"/>
    <xf numFmtId="0" fontId="0" fillId="9" borderId="0" xfId="0" applyFill="1" applyBorder="1"/>
    <xf numFmtId="1" fontId="7" fillId="9" borderId="2" xfId="0" applyNumberFormat="1" applyFont="1" applyFill="1" applyBorder="1" applyAlignment="1">
      <alignment horizontal="center" vertical="center"/>
    </xf>
    <xf numFmtId="0" fontId="7" fillId="9" borderId="0" xfId="0" applyFont="1" applyFill="1" applyBorder="1"/>
    <xf numFmtId="0" fontId="7" fillId="0" borderId="2" xfId="0" applyFont="1" applyBorder="1"/>
    <xf numFmtId="0" fontId="7" fillId="0" borderId="2" xfId="0" applyFont="1" applyFill="1" applyBorder="1"/>
    <xf numFmtId="2" fontId="0" fillId="0" borderId="2" xfId="0" applyNumberFormat="1" applyFill="1" applyBorder="1"/>
    <xf numFmtId="0" fontId="7" fillId="0" borderId="13" xfId="0" applyFont="1" applyFill="1" applyBorder="1"/>
    <xf numFmtId="0" fontId="8" fillId="5" borderId="14" xfId="5" applyBorder="1"/>
    <xf numFmtId="0" fontId="8" fillId="5" borderId="15" xfId="5" applyBorder="1"/>
    <xf numFmtId="0" fontId="9" fillId="10" borderId="11" xfId="6" applyAlignment="1">
      <alignment horizontal="center"/>
    </xf>
    <xf numFmtId="0" fontId="9" fillId="10" borderId="16" xfId="6" applyBorder="1" applyAlignment="1">
      <alignment horizontal="center"/>
    </xf>
    <xf numFmtId="0" fontId="9" fillId="10" borderId="17" xfId="6" applyBorder="1" applyAlignment="1">
      <alignment horizontal="center"/>
    </xf>
    <xf numFmtId="0" fontId="15" fillId="5" borderId="10" xfId="5" applyFont="1" applyAlignment="1">
      <alignment horizontal="center"/>
    </xf>
    <xf numFmtId="2" fontId="16" fillId="0" borderId="0" xfId="0" applyNumberFormat="1" applyFont="1" applyBorder="1"/>
    <xf numFmtId="0" fontId="0" fillId="7" borderId="0" xfId="0" applyFill="1" applyBorder="1"/>
    <xf numFmtId="0" fontId="6" fillId="0" borderId="0" xfId="0" applyFont="1" applyFill="1" applyBorder="1"/>
    <xf numFmtId="0" fontId="0" fillId="8" borderId="0" xfId="0" applyFill="1" applyBorder="1"/>
    <xf numFmtId="0" fontId="5" fillId="0" borderId="18" xfId="0" applyFont="1" applyBorder="1"/>
    <xf numFmtId="0" fontId="0" fillId="11" borderId="0" xfId="0" applyFill="1"/>
    <xf numFmtId="0" fontId="0" fillId="11" borderId="2" xfId="0" applyFill="1" applyBorder="1"/>
    <xf numFmtId="0" fontId="4" fillId="11" borderId="1" xfId="4" applyFill="1"/>
    <xf numFmtId="0" fontId="0" fillId="12" borderId="0" xfId="0" applyFill="1"/>
    <xf numFmtId="0" fontId="0" fillId="12" borderId="2" xfId="0" applyFill="1" applyBorder="1"/>
    <xf numFmtId="0" fontId="4" fillId="12" borderId="1" xfId="4" applyFill="1"/>
    <xf numFmtId="0" fontId="0" fillId="12" borderId="0" xfId="0" applyFill="1" applyBorder="1"/>
    <xf numFmtId="0" fontId="0" fillId="11" borderId="0" xfId="0" applyFill="1" applyBorder="1"/>
    <xf numFmtId="0" fontId="5" fillId="0" borderId="6" xfId="0" applyFont="1" applyBorder="1"/>
    <xf numFmtId="0" fontId="5" fillId="0" borderId="3" xfId="0" applyFont="1" applyBorder="1"/>
    <xf numFmtId="2" fontId="17" fillId="14" borderId="19" xfId="8" applyNumberFormat="1" applyBorder="1" applyAlignment="1">
      <alignment horizontal="center"/>
    </xf>
    <xf numFmtId="2" fontId="17" fillId="13" borderId="19" xfId="7" applyNumberFormat="1" applyBorder="1" applyAlignment="1">
      <alignment horizontal="center"/>
    </xf>
    <xf numFmtId="2" fontId="17" fillId="14" borderId="19" xfId="8" applyNumberFormat="1" applyBorder="1"/>
    <xf numFmtId="2" fontId="17" fillId="13" borderId="19" xfId="7" applyNumberFormat="1" applyBorder="1"/>
    <xf numFmtId="2" fontId="18" fillId="14" borderId="19" xfId="8" applyNumberFormat="1" applyFont="1" applyBorder="1" applyAlignment="1">
      <alignment horizontal="center"/>
    </xf>
    <xf numFmtId="2" fontId="18" fillId="14" borderId="19" xfId="8" applyNumberFormat="1" applyFont="1" applyBorder="1"/>
    <xf numFmtId="2" fontId="6" fillId="15" borderId="0" xfId="0" applyNumberFormat="1" applyFont="1" applyFill="1"/>
    <xf numFmtId="0" fontId="0" fillId="0" borderId="6" xfId="0" applyBorder="1" applyAlignment="1">
      <alignment horizontal="center"/>
    </xf>
    <xf numFmtId="0" fontId="3" fillId="4" borderId="4" xfId="3" applyBorder="1" applyAlignment="1">
      <alignment horizontal="center"/>
    </xf>
    <xf numFmtId="0" fontId="3" fillId="4" borderId="3" xfId="3" applyBorder="1" applyAlignment="1">
      <alignment horizontal="center"/>
    </xf>
    <xf numFmtId="0" fontId="3" fillId="4" borderId="8" xfId="3" applyBorder="1" applyAlignment="1">
      <alignment horizontal="center"/>
    </xf>
    <xf numFmtId="0" fontId="2" fillId="3" borderId="4" xfId="2" applyBorder="1" applyAlignment="1">
      <alignment horizontal="center"/>
    </xf>
    <xf numFmtId="0" fontId="2" fillId="3" borderId="3" xfId="2" applyBorder="1" applyAlignment="1">
      <alignment horizontal="center"/>
    </xf>
    <xf numFmtId="0" fontId="2" fillId="3" borderId="8" xfId="2" applyBorder="1" applyAlignment="1">
      <alignment horizontal="center"/>
    </xf>
    <xf numFmtId="0" fontId="1" fillId="2" borderId="4" xfId="1" applyBorder="1" applyAlignment="1">
      <alignment horizontal="center"/>
    </xf>
    <xf numFmtId="0" fontId="1" fillId="2" borderId="3" xfId="1" applyBorder="1" applyAlignment="1">
      <alignment horizontal="center"/>
    </xf>
    <xf numFmtId="0" fontId="1" fillId="2" borderId="8" xfId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4" fillId="6" borderId="1" xfId="4" applyFill="1" applyAlignment="1">
      <alignment horizontal="center"/>
    </xf>
    <xf numFmtId="0" fontId="4" fillId="5" borderId="1" xfId="4" applyAlignment="1">
      <alignment horizontal="center"/>
    </xf>
    <xf numFmtId="0" fontId="9" fillId="10" borderId="11" xfId="6" applyAlignment="1">
      <alignment horizontal="center"/>
    </xf>
    <xf numFmtId="0" fontId="9" fillId="9" borderId="0" xfId="0" applyFont="1" applyFill="1" applyBorder="1" applyAlignment="1">
      <alignment horizontal="left"/>
    </xf>
    <xf numFmtId="0" fontId="0" fillId="9" borderId="2" xfId="0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2" fontId="3" fillId="4" borderId="19" xfId="3" applyNumberFormat="1" applyBorder="1" applyAlignment="1">
      <alignment horizontal="center"/>
    </xf>
    <xf numFmtId="2" fontId="1" fillId="2" borderId="19" xfId="1" applyNumberFormat="1" applyBorder="1" applyAlignment="1">
      <alignment horizontal="center"/>
    </xf>
    <xf numFmtId="0" fontId="0" fillId="0" borderId="0" xfId="0" applyAlignment="1">
      <alignment wrapText="1"/>
    </xf>
  </cellXfs>
  <cellStyles count="9">
    <cellStyle name="40% - Accent1" xfId="7" builtinId="31"/>
    <cellStyle name="40% - Accent2" xfId="8" builtinId="35"/>
    <cellStyle name="Bad" xfId="2" builtinId="27"/>
    <cellStyle name="Calculation" xfId="5" builtinId="22"/>
    <cellStyle name="Check Cell" xfId="6" builtinId="23"/>
    <cellStyle name="Good" xfId="1" builtinId="26"/>
    <cellStyle name="Neutral" xfId="3" builtinId="28"/>
    <cellStyle name="Normal" xfId="0" builtinId="0"/>
    <cellStyle name="Output" xfId="4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054608281878437"/>
          <c:y val="0.21353294214019422"/>
          <c:w val="0.38610207896674781"/>
          <c:h val="0.68367119715131142"/>
        </c:manualLayout>
      </c:layout>
      <c:radarChart>
        <c:radarStyle val="marker"/>
        <c:varyColors val="0"/>
        <c:ser>
          <c:idx val="0"/>
          <c:order val="0"/>
          <c:tx>
            <c:strRef>
              <c:f>'Overall TW'!$A$3</c:f>
              <c:strCache>
                <c:ptCount val="1"/>
                <c:pt idx="0">
                  <c:v>Day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'Overall TW'!$B$2:$I$2</c:f>
              <c:strCache>
                <c:ptCount val="8"/>
                <c:pt idx="0">
                  <c:v>Communication</c:v>
                </c:pt>
                <c:pt idx="1">
                  <c:v>Shared Mental Models</c:v>
                </c:pt>
                <c:pt idx="2">
                  <c:v>Mutual Trust</c:v>
                </c:pt>
                <c:pt idx="3">
                  <c:v>Mutual Performance Monitoring</c:v>
                </c:pt>
                <c:pt idx="4">
                  <c:v>Back-up Behaviour</c:v>
                </c:pt>
                <c:pt idx="5">
                  <c:v>Adaptability</c:v>
                </c:pt>
                <c:pt idx="6">
                  <c:v>Team Orientation</c:v>
                </c:pt>
                <c:pt idx="7">
                  <c:v>Leadership</c:v>
                </c:pt>
              </c:strCache>
            </c:strRef>
          </c:cat>
          <c:val>
            <c:numRef>
              <c:f>'Overall TW'!$B$3:$I$3</c:f>
              <c:numCache>
                <c:formatCode>0.00</c:formatCode>
                <c:ptCount val="8"/>
                <c:pt idx="0">
                  <c:v>3.2</c:v>
                </c:pt>
                <c:pt idx="1">
                  <c:v>2.4300000000000002</c:v>
                </c:pt>
                <c:pt idx="2">
                  <c:v>3.24</c:v>
                </c:pt>
                <c:pt idx="3">
                  <c:v>2.59</c:v>
                </c:pt>
                <c:pt idx="4">
                  <c:v>2.37</c:v>
                </c:pt>
                <c:pt idx="5">
                  <c:v>2.57</c:v>
                </c:pt>
                <c:pt idx="6">
                  <c:v>2.36</c:v>
                </c:pt>
                <c:pt idx="7">
                  <c:v>3.52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E8-4486-AF7C-B1CF9D9261F7}"/>
            </c:ext>
          </c:extLst>
        </c:ser>
        <c:ser>
          <c:idx val="1"/>
          <c:order val="1"/>
          <c:tx>
            <c:strRef>
              <c:f>'Overall TW'!$A$4</c:f>
              <c:strCache>
                <c:ptCount val="1"/>
                <c:pt idx="0">
                  <c:v>Day 5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'Overall TW'!$B$2:$I$2</c:f>
              <c:strCache>
                <c:ptCount val="8"/>
                <c:pt idx="0">
                  <c:v>Communication</c:v>
                </c:pt>
                <c:pt idx="1">
                  <c:v>Shared Mental Models</c:v>
                </c:pt>
                <c:pt idx="2">
                  <c:v>Mutual Trust</c:v>
                </c:pt>
                <c:pt idx="3">
                  <c:v>Mutual Performance Monitoring</c:v>
                </c:pt>
                <c:pt idx="4">
                  <c:v>Back-up Behaviour</c:v>
                </c:pt>
                <c:pt idx="5">
                  <c:v>Adaptability</c:v>
                </c:pt>
                <c:pt idx="6">
                  <c:v>Team Orientation</c:v>
                </c:pt>
                <c:pt idx="7">
                  <c:v>Leadership</c:v>
                </c:pt>
              </c:strCache>
            </c:strRef>
          </c:cat>
          <c:val>
            <c:numRef>
              <c:f>'Overall TW'!$B$4:$I$4</c:f>
              <c:numCache>
                <c:formatCode>0.00</c:formatCode>
                <c:ptCount val="8"/>
                <c:pt idx="0">
                  <c:v>4.2</c:v>
                </c:pt>
                <c:pt idx="1">
                  <c:v>4.4400000000000004</c:v>
                </c:pt>
                <c:pt idx="2">
                  <c:v>4.4800000000000004</c:v>
                </c:pt>
                <c:pt idx="3">
                  <c:v>4.1500000000000004</c:v>
                </c:pt>
                <c:pt idx="4">
                  <c:v>4.04</c:v>
                </c:pt>
                <c:pt idx="5">
                  <c:v>4.2699999999999996</c:v>
                </c:pt>
                <c:pt idx="6">
                  <c:v>4.12</c:v>
                </c:pt>
                <c:pt idx="7">
                  <c:v>4.6399999999999997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E8-4486-AF7C-B1CF9D9261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829952"/>
        <c:axId val="110944640"/>
      </c:radarChart>
      <c:catAx>
        <c:axId val="114829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944640"/>
        <c:crosses val="autoZero"/>
        <c:auto val="1"/>
        <c:lblAlgn val="ctr"/>
        <c:lblOffset val="100"/>
        <c:noMultiLvlLbl val="0"/>
      </c:catAx>
      <c:valAx>
        <c:axId val="110944640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2995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841223155929044"/>
          <c:y val="3.7448830409356733E-3"/>
          <c:w val="0.17905742296918767"/>
          <c:h val="0.24375511695906432"/>
        </c:manualLayout>
      </c:layout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054608281878437"/>
          <c:y val="0.18632822213012848"/>
          <c:w val="0.4171239994549214"/>
          <c:h val="0.6503615830915872"/>
        </c:manualLayout>
      </c:layout>
      <c:radarChart>
        <c:radarStyle val="marker"/>
        <c:varyColors val="0"/>
        <c:ser>
          <c:idx val="0"/>
          <c:order val="0"/>
          <c:tx>
            <c:strRef>
              <c:f>Service!$A$3</c:f>
              <c:strCache>
                <c:ptCount val="1"/>
                <c:pt idx="0">
                  <c:v>Service</c:v>
                </c:pt>
              </c:strCache>
            </c:strRef>
          </c:tx>
          <c:marker>
            <c:symbol val="none"/>
          </c:marker>
          <c:cat>
            <c:strRef>
              <c:f>Service!$B$2:$G$2</c:f>
              <c:strCache>
                <c:ptCount val="6"/>
                <c:pt idx="0">
                  <c:v>Communication</c:v>
                </c:pt>
                <c:pt idx="1">
                  <c:v>Shared Mental Models</c:v>
                </c:pt>
                <c:pt idx="2">
                  <c:v>Mutual Trust</c:v>
                </c:pt>
                <c:pt idx="3">
                  <c:v>Mutual Performance Monitoring</c:v>
                </c:pt>
                <c:pt idx="4">
                  <c:v>Back-up Behaviour</c:v>
                </c:pt>
                <c:pt idx="5">
                  <c:v>Adaptability</c:v>
                </c:pt>
              </c:strCache>
            </c:strRef>
          </c:cat>
          <c:val>
            <c:numRef>
              <c:f>Service!$B$3:$G$3</c:f>
              <c:numCache>
                <c:formatCode>General</c:formatCode>
                <c:ptCount val="6"/>
                <c:pt idx="0">
                  <c:v>3.83</c:v>
                </c:pt>
                <c:pt idx="1">
                  <c:v>4.4400000000000004</c:v>
                </c:pt>
                <c:pt idx="2">
                  <c:v>4</c:v>
                </c:pt>
                <c:pt idx="3">
                  <c:v>3.5</c:v>
                </c:pt>
                <c:pt idx="4">
                  <c:v>2.78</c:v>
                </c:pt>
                <c:pt idx="5">
                  <c:v>3.67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E8-4486-AF7C-B1CF9D9261F7}"/>
            </c:ext>
          </c:extLst>
        </c:ser>
        <c:ser>
          <c:idx val="1"/>
          <c:order val="1"/>
          <c:tx>
            <c:strRef>
              <c:f>Service!$A$4</c:f>
              <c:strCache>
                <c:ptCount val="1"/>
                <c:pt idx="0">
                  <c:v>Non-Service</c:v>
                </c:pt>
              </c:strCache>
            </c:strRef>
          </c:tx>
          <c:marker>
            <c:symbol val="none"/>
          </c:marker>
          <c:cat>
            <c:strRef>
              <c:f>Service!$B$2:$G$2</c:f>
              <c:strCache>
                <c:ptCount val="6"/>
                <c:pt idx="0">
                  <c:v>Communication</c:v>
                </c:pt>
                <c:pt idx="1">
                  <c:v>Shared Mental Models</c:v>
                </c:pt>
                <c:pt idx="2">
                  <c:v>Mutual Trust</c:v>
                </c:pt>
                <c:pt idx="3">
                  <c:v>Mutual Performance Monitoring</c:v>
                </c:pt>
                <c:pt idx="4">
                  <c:v>Back-up Behaviour</c:v>
                </c:pt>
                <c:pt idx="5">
                  <c:v>Adaptability</c:v>
                </c:pt>
              </c:strCache>
            </c:strRef>
          </c:cat>
          <c:val>
            <c:numRef>
              <c:f>Service!$B$4:$G$4</c:f>
              <c:numCache>
                <c:formatCode>General</c:formatCode>
                <c:ptCount val="6"/>
                <c:pt idx="0">
                  <c:v>4.2300000000000004</c:v>
                </c:pt>
                <c:pt idx="1">
                  <c:v>4.3899999999999997</c:v>
                </c:pt>
                <c:pt idx="2">
                  <c:v>4.5199999999999996</c:v>
                </c:pt>
                <c:pt idx="3">
                  <c:v>4.3</c:v>
                </c:pt>
                <c:pt idx="4">
                  <c:v>4.09</c:v>
                </c:pt>
                <c:pt idx="5">
                  <c:v>4.3600000000000003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E8-4486-AF7C-B1CF9D9261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425408"/>
        <c:axId val="111426944"/>
      </c:radarChart>
      <c:catAx>
        <c:axId val="111425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111426944"/>
        <c:crosses val="autoZero"/>
        <c:auto val="1"/>
        <c:lblAlgn val="ctr"/>
        <c:lblOffset val="100"/>
        <c:noMultiLvlLbl val="0"/>
      </c:catAx>
      <c:valAx>
        <c:axId val="111426944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111425408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"/>
          <c:y val="3.7448830409356733E-3"/>
          <c:w val="0.28668171557562078"/>
          <c:h val="0.21537159828705621"/>
        </c:manualLayout>
      </c:layout>
      <c:overlay val="0"/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'Rater comparison'!$A$4</c:f>
              <c:strCache>
                <c:ptCount val="1"/>
                <c:pt idx="0">
                  <c:v>Trainer</c:v>
                </c:pt>
              </c:strCache>
            </c:strRef>
          </c:tx>
          <c:marker>
            <c:symbol val="none"/>
          </c:marker>
          <c:cat>
            <c:strRef>
              <c:f>'Rater comparison'!$B$3:$C$3</c:f>
              <c:strCache>
                <c:ptCount val="2"/>
                <c:pt idx="0">
                  <c:v>Day 1</c:v>
                </c:pt>
                <c:pt idx="1">
                  <c:v>Day 5</c:v>
                </c:pt>
              </c:strCache>
            </c:strRef>
          </c:cat>
          <c:val>
            <c:numRef>
              <c:f>'Rater comparison'!$B$4:$C$4</c:f>
              <c:numCache>
                <c:formatCode>0.00</c:formatCode>
                <c:ptCount val="2"/>
                <c:pt idx="0">
                  <c:v>2.8</c:v>
                </c:pt>
                <c:pt idx="1">
                  <c:v>4.0999999999999996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65-4610-953A-A5A2505643B9}"/>
            </c:ext>
          </c:extLst>
        </c:ser>
        <c:ser>
          <c:idx val="1"/>
          <c:order val="1"/>
          <c:tx>
            <c:strRef>
              <c:f>'Rater comparison'!$A$5</c:f>
              <c:strCache>
                <c:ptCount val="1"/>
                <c:pt idx="0">
                  <c:v>Chaperone</c:v>
                </c:pt>
              </c:strCache>
            </c:strRef>
          </c:tx>
          <c:marker>
            <c:symbol val="none"/>
          </c:marker>
          <c:cat>
            <c:strRef>
              <c:f>'Rater comparison'!$B$3:$C$3</c:f>
              <c:strCache>
                <c:ptCount val="2"/>
                <c:pt idx="0">
                  <c:v>Day 1</c:v>
                </c:pt>
                <c:pt idx="1">
                  <c:v>Day 5</c:v>
                </c:pt>
              </c:strCache>
            </c:strRef>
          </c:cat>
          <c:val>
            <c:numRef>
              <c:f>'Rater comparison'!$B$5:$C$5</c:f>
              <c:numCache>
                <c:formatCode>0.00</c:formatCode>
                <c:ptCount val="2"/>
                <c:pt idx="0">
                  <c:v>2.67</c:v>
                </c:pt>
                <c:pt idx="1">
                  <c:v>4.34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65-4610-953A-A5A250564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460736"/>
        <c:axId val="111462272"/>
      </c:lineChart>
      <c:catAx>
        <c:axId val="111460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1462272"/>
        <c:crosses val="autoZero"/>
        <c:auto val="1"/>
        <c:lblAlgn val="ctr"/>
        <c:lblOffset val="100"/>
        <c:noMultiLvlLbl val="0"/>
      </c:catAx>
      <c:valAx>
        <c:axId val="111462272"/>
        <c:scaling>
          <c:orientation val="minMax"/>
          <c:max val="4.5"/>
          <c:min val="2.5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14607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733425</xdr:colOff>
      <xdr:row>6</xdr:row>
      <xdr:rowOff>38100</xdr:rowOff>
    </xdr:from>
    <xdr:to>
      <xdr:col>4</xdr:col>
      <xdr:colOff>1422450</xdr:colOff>
      <xdr:row>19</xdr:row>
      <xdr:rowOff>81600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048D3DA-3DAB-44EF-B017-A18652AE19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733425</xdr:colOff>
      <xdr:row>6</xdr:row>
      <xdr:rowOff>38100</xdr:rowOff>
    </xdr:from>
    <xdr:to>
      <xdr:col>4</xdr:col>
      <xdr:colOff>962025</xdr:colOff>
      <xdr:row>21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048D3DA-3DAB-44EF-B017-A18652AE19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1</xdr:row>
      <xdr:rowOff>19050</xdr:rowOff>
    </xdr:from>
    <xdr:to>
      <xdr:col>12</xdr:col>
      <xdr:colOff>361950</xdr:colOff>
      <xdr:row>15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tabSelected="1" workbookViewId="0">
      <selection activeCell="C21" sqref="C21"/>
    </sheetView>
  </sheetViews>
  <sheetFormatPr defaultRowHeight="14.4" x14ac:dyDescent="0.3"/>
  <cols>
    <col min="1" max="1" width="33.5546875" customWidth="1"/>
    <col min="2" max="2" width="126" bestFit="1" customWidth="1"/>
  </cols>
  <sheetData>
    <row r="1" spans="1:2" x14ac:dyDescent="0.3">
      <c r="A1" t="s">
        <v>128</v>
      </c>
      <c r="B1" t="s">
        <v>129</v>
      </c>
    </row>
    <row r="2" spans="1:2" ht="44.4" customHeight="1" x14ac:dyDescent="0.3">
      <c r="A2" s="95" t="s">
        <v>159</v>
      </c>
      <c r="B2" t="s">
        <v>131</v>
      </c>
    </row>
    <row r="3" spans="1:2" x14ac:dyDescent="0.3">
      <c r="B3" t="s">
        <v>132</v>
      </c>
    </row>
    <row r="4" spans="1:2" x14ac:dyDescent="0.3">
      <c r="B4" t="s">
        <v>133</v>
      </c>
    </row>
    <row r="5" spans="1:2" x14ac:dyDescent="0.3">
      <c r="B5" t="s">
        <v>134</v>
      </c>
    </row>
    <row r="6" spans="1:2" ht="57.6" x14ac:dyDescent="0.3">
      <c r="A6" s="95" t="s">
        <v>160</v>
      </c>
      <c r="B6" t="s">
        <v>135</v>
      </c>
    </row>
    <row r="7" spans="1:2" x14ac:dyDescent="0.3">
      <c r="B7" t="s">
        <v>136</v>
      </c>
    </row>
    <row r="8" spans="1:2" x14ac:dyDescent="0.3">
      <c r="B8" t="s">
        <v>137</v>
      </c>
    </row>
    <row r="9" spans="1:2" ht="42" customHeight="1" x14ac:dyDescent="0.3">
      <c r="A9" s="95" t="s">
        <v>161</v>
      </c>
      <c r="B9" t="s">
        <v>138</v>
      </c>
    </row>
    <row r="10" spans="1:2" x14ac:dyDescent="0.3">
      <c r="B10" t="s">
        <v>139</v>
      </c>
    </row>
    <row r="11" spans="1:2" x14ac:dyDescent="0.3">
      <c r="B11" t="s">
        <v>140</v>
      </c>
    </row>
    <row r="12" spans="1:2" ht="72" x14ac:dyDescent="0.3">
      <c r="A12" s="95" t="s">
        <v>162</v>
      </c>
      <c r="B12" t="s">
        <v>141</v>
      </c>
    </row>
    <row r="13" spans="1:2" x14ac:dyDescent="0.3">
      <c r="B13" t="s">
        <v>142</v>
      </c>
    </row>
    <row r="14" spans="1:2" x14ac:dyDescent="0.3">
      <c r="B14" t="s">
        <v>143</v>
      </c>
    </row>
    <row r="15" spans="1:2" ht="57.6" x14ac:dyDescent="0.3">
      <c r="A15" s="95" t="s">
        <v>163</v>
      </c>
      <c r="B15" t="s">
        <v>144</v>
      </c>
    </row>
    <row r="16" spans="1:2" x14ac:dyDescent="0.3">
      <c r="B16" t="s">
        <v>145</v>
      </c>
    </row>
    <row r="17" spans="1:2" x14ac:dyDescent="0.3">
      <c r="B17" t="s">
        <v>146</v>
      </c>
    </row>
    <row r="18" spans="1:2" ht="86.4" x14ac:dyDescent="0.3">
      <c r="A18" s="95" t="s">
        <v>164</v>
      </c>
      <c r="B18" t="s">
        <v>147</v>
      </c>
    </row>
    <row r="19" spans="1:2" x14ac:dyDescent="0.3">
      <c r="B19" t="s">
        <v>148</v>
      </c>
    </row>
    <row r="20" spans="1:2" x14ac:dyDescent="0.3">
      <c r="B20" t="s">
        <v>149</v>
      </c>
    </row>
    <row r="21" spans="1:2" ht="60.6" customHeight="1" x14ac:dyDescent="0.3">
      <c r="A21" s="95" t="s">
        <v>165</v>
      </c>
      <c r="B21" t="s">
        <v>150</v>
      </c>
    </row>
    <row r="22" spans="1:2" x14ac:dyDescent="0.3">
      <c r="B22" t="s">
        <v>151</v>
      </c>
    </row>
    <row r="23" spans="1:2" x14ac:dyDescent="0.3">
      <c r="B23" t="s">
        <v>152</v>
      </c>
    </row>
    <row r="24" spans="1:2" ht="100.8" x14ac:dyDescent="0.3">
      <c r="A24" s="95" t="s">
        <v>166</v>
      </c>
      <c r="B24" t="s">
        <v>153</v>
      </c>
    </row>
    <row r="25" spans="1:2" x14ac:dyDescent="0.3">
      <c r="B25" t="s">
        <v>154</v>
      </c>
    </row>
    <row r="26" spans="1:2" x14ac:dyDescent="0.3">
      <c r="B26" t="s">
        <v>155</v>
      </c>
    </row>
    <row r="27" spans="1:2" x14ac:dyDescent="0.3">
      <c r="B27" t="s">
        <v>156</v>
      </c>
    </row>
    <row r="28" spans="1:2" x14ac:dyDescent="0.3">
      <c r="B28" t="s">
        <v>157</v>
      </c>
    </row>
    <row r="29" spans="1:2" x14ac:dyDescent="0.3">
      <c r="B29" t="s">
        <v>158</v>
      </c>
    </row>
    <row r="32" spans="1:2" x14ac:dyDescent="0.3">
      <c r="A32" t="s">
        <v>130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B17" sqref="B17:B18"/>
    </sheetView>
  </sheetViews>
  <sheetFormatPr defaultRowHeight="14.4" x14ac:dyDescent="0.3"/>
  <sheetData>
    <row r="1" spans="1:2" x14ac:dyDescent="0.3">
      <c r="A1" t="s">
        <v>126</v>
      </c>
      <c r="B1" t="s">
        <v>127</v>
      </c>
    </row>
    <row r="2" spans="1:2" x14ac:dyDescent="0.3">
      <c r="A2">
        <v>1</v>
      </c>
      <c r="B2">
        <v>95.57</v>
      </c>
    </row>
    <row r="3" spans="1:2" x14ac:dyDescent="0.3">
      <c r="A3">
        <v>2</v>
      </c>
      <c r="B3">
        <v>106.83</v>
      </c>
    </row>
    <row r="4" spans="1:2" x14ac:dyDescent="0.3">
      <c r="A4">
        <v>3</v>
      </c>
      <c r="B4">
        <v>104.19</v>
      </c>
    </row>
    <row r="5" spans="1:2" x14ac:dyDescent="0.3">
      <c r="A5">
        <v>4</v>
      </c>
      <c r="B5">
        <v>86.55</v>
      </c>
    </row>
    <row r="6" spans="1:2" x14ac:dyDescent="0.3">
      <c r="A6">
        <v>5</v>
      </c>
      <c r="B6">
        <v>97.21</v>
      </c>
    </row>
    <row r="7" spans="1:2" x14ac:dyDescent="0.3">
      <c r="A7">
        <v>6</v>
      </c>
      <c r="B7">
        <v>102.77000000000001</v>
      </c>
    </row>
    <row r="8" spans="1:2" x14ac:dyDescent="0.3">
      <c r="A8">
        <v>7</v>
      </c>
      <c r="B8">
        <v>96.16</v>
      </c>
    </row>
    <row r="9" spans="1:2" x14ac:dyDescent="0.3">
      <c r="A9">
        <v>8</v>
      </c>
      <c r="B9">
        <v>89.24</v>
      </c>
    </row>
    <row r="10" spans="1:2" x14ac:dyDescent="0.3">
      <c r="A10">
        <v>9</v>
      </c>
      <c r="B10">
        <v>86.61</v>
      </c>
    </row>
    <row r="11" spans="1:2" x14ac:dyDescent="0.3">
      <c r="A11">
        <v>10</v>
      </c>
      <c r="B11">
        <v>96.45</v>
      </c>
    </row>
    <row r="12" spans="1:2" x14ac:dyDescent="0.3">
      <c r="A12">
        <v>11</v>
      </c>
      <c r="B12">
        <v>91.93</v>
      </c>
    </row>
    <row r="13" spans="1:2" x14ac:dyDescent="0.3">
      <c r="A13">
        <v>12</v>
      </c>
      <c r="B13">
        <v>79.64</v>
      </c>
    </row>
    <row r="14" spans="1:2" x14ac:dyDescent="0.3">
      <c r="A14">
        <v>13</v>
      </c>
      <c r="B14">
        <v>93.05</v>
      </c>
    </row>
    <row r="15" spans="1:2" x14ac:dyDescent="0.3">
      <c r="A15">
        <v>14</v>
      </c>
      <c r="B15">
        <v>87.81</v>
      </c>
    </row>
    <row r="16" spans="1:2" x14ac:dyDescent="0.3">
      <c r="A16">
        <v>15</v>
      </c>
      <c r="B16">
        <v>92.62</v>
      </c>
    </row>
    <row r="17" spans="1:2" x14ac:dyDescent="0.3">
      <c r="A17">
        <v>16</v>
      </c>
      <c r="B17">
        <v>96.92</v>
      </c>
    </row>
    <row r="18" spans="1:2" x14ac:dyDescent="0.3">
      <c r="A18">
        <v>17</v>
      </c>
      <c r="B18">
        <v>95.77000000000001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46"/>
  <sheetViews>
    <sheetView topLeftCell="AW1" zoomScale="75" zoomScaleNormal="75" workbookViewId="0">
      <pane ySplit="1" topLeftCell="A2" activePane="bottomLeft" state="frozen"/>
      <selection pane="bottomLeft" activeCell="BV50" sqref="BV50"/>
    </sheetView>
  </sheetViews>
  <sheetFormatPr defaultRowHeight="14.4" x14ac:dyDescent="0.3"/>
  <cols>
    <col min="1" max="1" width="11.88671875" bestFit="1" customWidth="1"/>
    <col min="2" max="2" width="11.88671875" customWidth="1"/>
    <col min="3" max="3" width="6.6640625" style="1" customWidth="1"/>
    <col min="4" max="6" width="6.6640625" customWidth="1"/>
    <col min="7" max="7" width="6.6640625" style="1" customWidth="1"/>
    <col min="8" max="9" width="6.6640625" customWidth="1"/>
    <col min="10" max="10" width="6.6640625" style="1" customWidth="1"/>
    <col min="11" max="12" width="6.6640625" customWidth="1"/>
    <col min="13" max="13" width="6.6640625" style="1" customWidth="1"/>
    <col min="14" max="15" width="6.6640625" customWidth="1"/>
    <col min="16" max="16" width="6.6640625" style="1" customWidth="1"/>
    <col min="17" max="18" width="6.6640625" customWidth="1"/>
    <col min="19" max="19" width="6.6640625" style="1" customWidth="1"/>
    <col min="20" max="21" width="6.6640625" customWidth="1"/>
    <col min="22" max="22" width="6.6640625" style="1" customWidth="1"/>
    <col min="23" max="24" width="6.6640625" customWidth="1"/>
    <col min="25" max="25" width="6.6640625" style="1" customWidth="1"/>
    <col min="26" max="30" width="6.6640625" customWidth="1"/>
    <col min="31" max="31" width="3.6640625" style="1" customWidth="1"/>
    <col min="32" max="40" width="3.6640625" customWidth="1"/>
    <col min="41" max="41" width="6.6640625" style="1" customWidth="1"/>
    <col min="42" max="50" width="6.6640625" customWidth="1"/>
    <col min="51" max="51" width="6.6640625" style="1" customWidth="1"/>
    <col min="52" max="62" width="6.6640625" customWidth="1"/>
    <col min="63" max="63" width="6.6640625" style="1" customWidth="1"/>
    <col min="64" max="68" width="6.6640625" customWidth="1"/>
  </cols>
  <sheetData>
    <row r="1" spans="1:68" s="2" customFormat="1" ht="15" thickBot="1" x14ac:dyDescent="0.35">
      <c r="A1" s="2" t="s">
        <v>0</v>
      </c>
      <c r="B1" s="2" t="s">
        <v>38</v>
      </c>
      <c r="C1" s="76" t="s">
        <v>1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8"/>
      <c r="AE1" s="79" t="s">
        <v>52</v>
      </c>
      <c r="AF1" s="80"/>
      <c r="AG1" s="80"/>
      <c r="AH1" s="80"/>
      <c r="AI1" s="80"/>
      <c r="AJ1" s="80"/>
      <c r="AK1" s="80"/>
      <c r="AL1" s="80"/>
      <c r="AM1" s="80"/>
      <c r="AN1" s="81"/>
      <c r="AO1" s="82" t="s">
        <v>53</v>
      </c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4"/>
    </row>
    <row r="2" spans="1:68" ht="15" thickTop="1" x14ac:dyDescent="0.3">
      <c r="A2" s="4" t="s">
        <v>39</v>
      </c>
      <c r="B2" s="5" t="s">
        <v>40</v>
      </c>
      <c r="C2" s="85" t="s">
        <v>9</v>
      </c>
      <c r="D2" s="85"/>
      <c r="E2" s="85"/>
      <c r="F2" s="85"/>
      <c r="G2" s="85" t="s">
        <v>10</v>
      </c>
      <c r="H2" s="85"/>
      <c r="I2" s="85"/>
      <c r="J2" s="85" t="s">
        <v>11</v>
      </c>
      <c r="K2" s="85"/>
      <c r="L2" s="85"/>
      <c r="M2" s="86" t="s">
        <v>15</v>
      </c>
      <c r="N2" s="75"/>
      <c r="O2" s="75"/>
      <c r="P2" s="75" t="s">
        <v>19</v>
      </c>
      <c r="Q2" s="75"/>
      <c r="R2" s="75"/>
      <c r="S2" s="75" t="s">
        <v>23</v>
      </c>
      <c r="T2" s="75"/>
      <c r="U2" s="75"/>
      <c r="V2" s="75" t="s">
        <v>27</v>
      </c>
      <c r="W2" s="75"/>
      <c r="X2" s="75"/>
      <c r="Y2" s="75" t="s">
        <v>31</v>
      </c>
      <c r="Z2" s="75"/>
      <c r="AA2" s="75"/>
      <c r="AB2" s="75"/>
      <c r="AC2" s="75"/>
      <c r="AD2" s="75"/>
      <c r="AE2" s="1" t="s">
        <v>42</v>
      </c>
      <c r="AF2" t="s">
        <v>43</v>
      </c>
      <c r="AG2" t="s">
        <v>44</v>
      </c>
      <c r="AH2" t="s">
        <v>45</v>
      </c>
      <c r="AI2" t="s">
        <v>46</v>
      </c>
      <c r="AJ2" t="s">
        <v>47</v>
      </c>
      <c r="AK2" t="s">
        <v>48</v>
      </c>
      <c r="AL2" t="s">
        <v>49</v>
      </c>
      <c r="AM2" t="s">
        <v>50</v>
      </c>
      <c r="AN2" t="s">
        <v>51</v>
      </c>
      <c r="AO2" s="85" t="s">
        <v>9</v>
      </c>
      <c r="AP2" s="85"/>
      <c r="AQ2" s="85"/>
      <c r="AR2" s="85"/>
      <c r="AS2" s="85" t="s">
        <v>10</v>
      </c>
      <c r="AT2" s="85"/>
      <c r="AU2" s="85"/>
      <c r="AV2" s="85" t="s">
        <v>11</v>
      </c>
      <c r="AW2" s="85"/>
      <c r="AX2" s="85"/>
      <c r="AY2" s="86" t="s">
        <v>15</v>
      </c>
      <c r="AZ2" s="75"/>
      <c r="BA2" s="75"/>
      <c r="BB2" s="75" t="s">
        <v>19</v>
      </c>
      <c r="BC2" s="75"/>
      <c r="BD2" s="75"/>
      <c r="BE2" s="75" t="s">
        <v>23</v>
      </c>
      <c r="BF2" s="75"/>
      <c r="BG2" s="75"/>
      <c r="BH2" s="75" t="s">
        <v>27</v>
      </c>
      <c r="BI2" s="75"/>
      <c r="BJ2" s="75"/>
      <c r="BK2" s="75" t="s">
        <v>31</v>
      </c>
      <c r="BL2" s="75"/>
      <c r="BM2" s="75"/>
      <c r="BN2" s="75"/>
      <c r="BO2" s="75"/>
      <c r="BP2" s="75"/>
    </row>
    <row r="3" spans="1:68" s="2" customFormat="1" ht="15" thickBot="1" x14ac:dyDescent="0.35">
      <c r="B3" s="6" t="s">
        <v>41</v>
      </c>
      <c r="C3" s="2" t="s">
        <v>2</v>
      </c>
      <c r="D3" s="2" t="s">
        <v>3</v>
      </c>
      <c r="E3" s="2" t="s">
        <v>4</v>
      </c>
      <c r="F3" s="2" t="s">
        <v>5</v>
      </c>
      <c r="G3" s="3" t="s">
        <v>6</v>
      </c>
      <c r="H3" s="2" t="s">
        <v>7</v>
      </c>
      <c r="I3" s="2" t="s">
        <v>8</v>
      </c>
      <c r="J3" s="3" t="s">
        <v>12</v>
      </c>
      <c r="K3" s="2" t="s">
        <v>13</v>
      </c>
      <c r="L3" s="2" t="s">
        <v>14</v>
      </c>
      <c r="M3" s="3" t="s">
        <v>16</v>
      </c>
      <c r="N3" s="2" t="s">
        <v>17</v>
      </c>
      <c r="O3" s="2" t="s">
        <v>18</v>
      </c>
      <c r="P3" s="3" t="s">
        <v>20</v>
      </c>
      <c r="Q3" s="2" t="s">
        <v>21</v>
      </c>
      <c r="R3" s="2" t="s">
        <v>22</v>
      </c>
      <c r="S3" s="3" t="s">
        <v>24</v>
      </c>
      <c r="T3" s="2" t="s">
        <v>25</v>
      </c>
      <c r="U3" s="2" t="s">
        <v>26</v>
      </c>
      <c r="V3" s="3" t="s">
        <v>28</v>
      </c>
      <c r="W3" s="2" t="s">
        <v>29</v>
      </c>
      <c r="X3" s="2" t="s">
        <v>30</v>
      </c>
      <c r="Y3" s="3" t="s">
        <v>32</v>
      </c>
      <c r="Z3" s="2" t="s">
        <v>33</v>
      </c>
      <c r="AA3" s="2" t="s">
        <v>34</v>
      </c>
      <c r="AB3" s="2" t="s">
        <v>35</v>
      </c>
      <c r="AC3" s="2" t="s">
        <v>36</v>
      </c>
      <c r="AD3" s="2" t="s">
        <v>37</v>
      </c>
      <c r="AE3" s="3">
        <v>1</v>
      </c>
      <c r="AF3" s="2">
        <v>2</v>
      </c>
      <c r="AG3" s="2">
        <v>3</v>
      </c>
      <c r="AH3" s="2">
        <v>4</v>
      </c>
      <c r="AI3" s="2">
        <v>5</v>
      </c>
      <c r="AJ3" s="2">
        <v>6</v>
      </c>
      <c r="AK3" s="2">
        <v>7</v>
      </c>
      <c r="AL3" s="2">
        <v>8</v>
      </c>
      <c r="AM3" s="2">
        <v>9</v>
      </c>
      <c r="AN3" s="2">
        <v>10</v>
      </c>
      <c r="AO3" s="2" t="s">
        <v>2</v>
      </c>
      <c r="AP3" s="2" t="s">
        <v>3</v>
      </c>
      <c r="AQ3" s="2" t="s">
        <v>4</v>
      </c>
      <c r="AR3" s="2" t="s">
        <v>5</v>
      </c>
      <c r="AS3" s="2" t="s">
        <v>6</v>
      </c>
      <c r="AT3" s="2" t="s">
        <v>7</v>
      </c>
      <c r="AU3" s="2" t="s">
        <v>8</v>
      </c>
      <c r="AV3" s="2" t="s">
        <v>12</v>
      </c>
      <c r="AW3" s="2" t="s">
        <v>13</v>
      </c>
      <c r="AX3" s="2" t="s">
        <v>14</v>
      </c>
      <c r="AY3" s="3" t="s">
        <v>16</v>
      </c>
      <c r="AZ3" s="2" t="s">
        <v>17</v>
      </c>
      <c r="BA3" s="2" t="s">
        <v>18</v>
      </c>
      <c r="BB3" s="2" t="s">
        <v>20</v>
      </c>
      <c r="BC3" s="2" t="s">
        <v>21</v>
      </c>
      <c r="BD3" s="2" t="s">
        <v>22</v>
      </c>
      <c r="BE3" s="2" t="s">
        <v>24</v>
      </c>
      <c r="BF3" s="2" t="s">
        <v>25</v>
      </c>
      <c r="BG3" s="2" t="s">
        <v>26</v>
      </c>
      <c r="BH3" s="2" t="s">
        <v>28</v>
      </c>
      <c r="BI3" s="2" t="s">
        <v>29</v>
      </c>
      <c r="BJ3" s="2" t="s">
        <v>30</v>
      </c>
      <c r="BK3" s="3" t="s">
        <v>32</v>
      </c>
      <c r="BL3" s="2" t="s">
        <v>33</v>
      </c>
      <c r="BM3" s="2" t="s">
        <v>34</v>
      </c>
      <c r="BN3" s="2" t="s">
        <v>35</v>
      </c>
      <c r="BO3" s="2" t="s">
        <v>36</v>
      </c>
      <c r="BP3" s="2" t="s">
        <v>37</v>
      </c>
    </row>
    <row r="4" spans="1:68" ht="15" thickTop="1" x14ac:dyDescent="0.3">
      <c r="A4">
        <v>1</v>
      </c>
      <c r="B4">
        <v>1</v>
      </c>
      <c r="C4" s="1">
        <v>4</v>
      </c>
      <c r="D4" s="8">
        <v>4</v>
      </c>
      <c r="E4" s="8">
        <v>5</v>
      </c>
      <c r="F4" s="8">
        <v>5</v>
      </c>
      <c r="G4" s="14">
        <v>3</v>
      </c>
      <c r="H4" s="8">
        <v>3</v>
      </c>
      <c r="I4" s="8">
        <v>4</v>
      </c>
      <c r="J4" s="14">
        <v>5</v>
      </c>
      <c r="K4" s="8">
        <v>5</v>
      </c>
      <c r="L4" s="8">
        <v>5</v>
      </c>
      <c r="M4" s="1">
        <v>3</v>
      </c>
      <c r="N4" s="8">
        <v>4</v>
      </c>
      <c r="O4" s="8">
        <v>3</v>
      </c>
      <c r="P4" s="14">
        <v>2</v>
      </c>
      <c r="Q4" s="8">
        <v>4</v>
      </c>
      <c r="R4" s="8">
        <v>3</v>
      </c>
      <c r="S4" s="14">
        <v>4</v>
      </c>
      <c r="T4" s="8">
        <v>4</v>
      </c>
      <c r="U4" s="8">
        <v>4</v>
      </c>
      <c r="V4" s="14">
        <v>4</v>
      </c>
      <c r="W4" s="8">
        <v>4</v>
      </c>
      <c r="X4" s="8">
        <v>4</v>
      </c>
      <c r="AF4">
        <v>1</v>
      </c>
      <c r="AG4">
        <v>1</v>
      </c>
      <c r="AK4">
        <v>1</v>
      </c>
      <c r="AO4" s="1">
        <v>4</v>
      </c>
      <c r="AP4">
        <v>4</v>
      </c>
      <c r="AQ4">
        <v>3</v>
      </c>
      <c r="AR4">
        <v>4</v>
      </c>
      <c r="AS4">
        <v>5</v>
      </c>
      <c r="AT4">
        <v>4</v>
      </c>
      <c r="AU4">
        <v>4</v>
      </c>
      <c r="AV4">
        <v>5</v>
      </c>
      <c r="AW4">
        <v>5</v>
      </c>
      <c r="AX4">
        <v>5</v>
      </c>
      <c r="AY4" s="1">
        <v>4</v>
      </c>
      <c r="AZ4" s="8">
        <v>4</v>
      </c>
      <c r="BA4" s="8">
        <v>4</v>
      </c>
      <c r="BB4" s="8">
        <v>4</v>
      </c>
      <c r="BC4" s="8">
        <v>4</v>
      </c>
      <c r="BD4" s="8">
        <v>4</v>
      </c>
      <c r="BE4" s="8">
        <v>4</v>
      </c>
      <c r="BF4" s="8">
        <v>4</v>
      </c>
      <c r="BG4" s="8">
        <v>4</v>
      </c>
      <c r="BH4" s="8">
        <v>4</v>
      </c>
      <c r="BI4" s="8">
        <v>4</v>
      </c>
      <c r="BJ4" s="8">
        <v>4</v>
      </c>
    </row>
    <row r="5" spans="1:68" x14ac:dyDescent="0.3">
      <c r="A5">
        <v>1</v>
      </c>
      <c r="B5">
        <v>2</v>
      </c>
      <c r="C5" s="1">
        <v>4</v>
      </c>
      <c r="D5" s="8">
        <v>5</v>
      </c>
      <c r="E5" s="8">
        <v>5</v>
      </c>
      <c r="F5" s="8">
        <v>4</v>
      </c>
      <c r="G5" s="1">
        <v>3</v>
      </c>
      <c r="H5" s="8">
        <v>1</v>
      </c>
      <c r="I5" s="8">
        <v>3</v>
      </c>
      <c r="J5" s="1">
        <v>4</v>
      </c>
      <c r="K5" s="8">
        <v>4</v>
      </c>
      <c r="L5" s="8">
        <v>5</v>
      </c>
      <c r="M5" s="1">
        <v>2</v>
      </c>
      <c r="N5" s="8">
        <v>3</v>
      </c>
      <c r="O5" s="8">
        <v>2</v>
      </c>
      <c r="P5" s="1">
        <v>3</v>
      </c>
      <c r="Q5" s="8">
        <v>3</v>
      </c>
      <c r="R5" s="8">
        <v>2</v>
      </c>
      <c r="S5" s="1">
        <v>1</v>
      </c>
      <c r="T5" s="8">
        <v>3</v>
      </c>
      <c r="U5" s="8">
        <v>2</v>
      </c>
      <c r="V5" s="1">
        <v>3</v>
      </c>
      <c r="W5" s="8">
        <v>3</v>
      </c>
      <c r="X5" s="8">
        <v>2</v>
      </c>
      <c r="Y5" s="1">
        <v>4</v>
      </c>
      <c r="Z5" s="8">
        <v>4</v>
      </c>
      <c r="AA5" s="8">
        <v>4</v>
      </c>
      <c r="AB5" s="8">
        <v>4</v>
      </c>
      <c r="AC5" s="8">
        <v>4</v>
      </c>
      <c r="AD5" s="8">
        <v>4</v>
      </c>
      <c r="AO5" s="1">
        <v>4</v>
      </c>
      <c r="AP5">
        <v>4</v>
      </c>
      <c r="AQ5">
        <v>4</v>
      </c>
      <c r="AR5">
        <v>3</v>
      </c>
      <c r="AS5">
        <v>4</v>
      </c>
      <c r="AT5">
        <v>4</v>
      </c>
      <c r="AU5">
        <v>4</v>
      </c>
      <c r="AV5">
        <v>5</v>
      </c>
      <c r="AW5">
        <v>5</v>
      </c>
      <c r="AX5">
        <v>4</v>
      </c>
      <c r="AY5" s="1">
        <v>4</v>
      </c>
      <c r="AZ5" s="8">
        <v>4</v>
      </c>
      <c r="BA5" s="8">
        <v>4</v>
      </c>
      <c r="BB5" s="8">
        <v>4</v>
      </c>
      <c r="BC5" s="8">
        <v>3</v>
      </c>
      <c r="BD5" s="8">
        <v>4</v>
      </c>
      <c r="BE5" s="8">
        <v>4</v>
      </c>
      <c r="BF5" s="8">
        <v>4</v>
      </c>
      <c r="BG5" s="8">
        <v>5</v>
      </c>
      <c r="BH5" s="8">
        <v>4</v>
      </c>
      <c r="BI5" s="8">
        <v>4</v>
      </c>
      <c r="BJ5" s="8">
        <v>4</v>
      </c>
      <c r="BK5" s="1">
        <v>5</v>
      </c>
      <c r="BL5" s="8">
        <v>5</v>
      </c>
      <c r="BM5" s="8">
        <v>5</v>
      </c>
      <c r="BN5" s="8">
        <v>5</v>
      </c>
      <c r="BO5" s="8">
        <v>5</v>
      </c>
      <c r="BP5" s="8">
        <v>5</v>
      </c>
    </row>
    <row r="6" spans="1:68" x14ac:dyDescent="0.3">
      <c r="A6">
        <v>2</v>
      </c>
      <c r="B6">
        <v>1</v>
      </c>
      <c r="C6" s="1">
        <v>5</v>
      </c>
      <c r="D6" s="8">
        <v>3</v>
      </c>
      <c r="E6" s="8">
        <v>4</v>
      </c>
      <c r="F6" s="8">
        <v>3</v>
      </c>
      <c r="G6" s="14">
        <v>4</v>
      </c>
      <c r="H6" s="8">
        <v>4</v>
      </c>
      <c r="I6" s="8">
        <v>4</v>
      </c>
      <c r="J6" s="14">
        <v>3</v>
      </c>
      <c r="K6" s="8">
        <v>5</v>
      </c>
      <c r="L6" s="8">
        <v>5</v>
      </c>
      <c r="M6" s="1">
        <v>4</v>
      </c>
      <c r="N6" s="8">
        <v>4</v>
      </c>
      <c r="O6" s="8">
        <v>4</v>
      </c>
      <c r="P6" s="14">
        <v>4</v>
      </c>
      <c r="Q6" s="8">
        <v>4</v>
      </c>
      <c r="R6" s="8">
        <v>3</v>
      </c>
      <c r="S6" s="14">
        <v>4</v>
      </c>
      <c r="T6" s="8">
        <v>4</v>
      </c>
      <c r="U6" s="8">
        <v>4</v>
      </c>
      <c r="V6" s="14">
        <v>3</v>
      </c>
      <c r="W6" s="8">
        <v>3</v>
      </c>
      <c r="X6" s="8">
        <v>3</v>
      </c>
      <c r="AO6" s="1">
        <v>5</v>
      </c>
      <c r="AP6">
        <v>4</v>
      </c>
      <c r="AQ6">
        <v>4</v>
      </c>
      <c r="AR6">
        <v>5</v>
      </c>
      <c r="AS6">
        <v>5</v>
      </c>
      <c r="AT6">
        <v>4</v>
      </c>
      <c r="AU6">
        <v>5</v>
      </c>
      <c r="AV6">
        <v>4</v>
      </c>
      <c r="AW6">
        <v>5</v>
      </c>
      <c r="AX6">
        <v>5</v>
      </c>
      <c r="AY6" s="1">
        <v>4</v>
      </c>
      <c r="AZ6" s="8">
        <v>5</v>
      </c>
      <c r="BA6" s="8">
        <v>5</v>
      </c>
      <c r="BB6" s="8">
        <v>4</v>
      </c>
      <c r="BC6" s="8">
        <v>4</v>
      </c>
      <c r="BD6" s="8">
        <v>5</v>
      </c>
      <c r="BE6" s="8">
        <v>5</v>
      </c>
      <c r="BF6" s="8">
        <v>5</v>
      </c>
      <c r="BG6" s="8">
        <v>5</v>
      </c>
      <c r="BH6" s="8">
        <v>4</v>
      </c>
      <c r="BI6" s="8">
        <v>4</v>
      </c>
      <c r="BJ6" s="8">
        <v>4</v>
      </c>
    </row>
    <row r="7" spans="1:68" x14ac:dyDescent="0.3">
      <c r="A7">
        <v>2</v>
      </c>
      <c r="B7">
        <v>2</v>
      </c>
      <c r="C7" s="1">
        <v>2</v>
      </c>
      <c r="D7" s="8">
        <v>2</v>
      </c>
      <c r="E7" s="8">
        <v>2</v>
      </c>
      <c r="F7" s="8">
        <v>1</v>
      </c>
      <c r="G7" s="14">
        <v>2</v>
      </c>
      <c r="H7" s="8">
        <v>2</v>
      </c>
      <c r="I7" s="8">
        <v>2</v>
      </c>
      <c r="J7" s="14">
        <v>1</v>
      </c>
      <c r="K7" s="8">
        <v>1</v>
      </c>
      <c r="L7" s="8">
        <v>3</v>
      </c>
      <c r="M7" s="1">
        <v>1</v>
      </c>
      <c r="N7" s="8">
        <v>1</v>
      </c>
      <c r="O7" s="8">
        <v>2</v>
      </c>
      <c r="P7" s="14">
        <v>1</v>
      </c>
      <c r="Q7" s="8">
        <v>2</v>
      </c>
      <c r="R7" s="8">
        <v>2</v>
      </c>
      <c r="S7" s="14">
        <v>3</v>
      </c>
      <c r="T7" s="8">
        <v>2</v>
      </c>
      <c r="U7" s="8">
        <v>1</v>
      </c>
      <c r="V7" s="14">
        <v>2</v>
      </c>
      <c r="W7" s="8">
        <v>1</v>
      </c>
      <c r="X7" s="8">
        <v>1</v>
      </c>
      <c r="Y7" s="1">
        <v>1</v>
      </c>
      <c r="Z7" s="8">
        <v>2</v>
      </c>
      <c r="AA7" t="s">
        <v>64</v>
      </c>
      <c r="AB7" t="s">
        <v>64</v>
      </c>
      <c r="AC7" t="s">
        <v>64</v>
      </c>
      <c r="AD7">
        <v>1</v>
      </c>
      <c r="AO7" s="1">
        <v>5</v>
      </c>
      <c r="AP7">
        <v>5</v>
      </c>
      <c r="AQ7">
        <v>5</v>
      </c>
      <c r="AR7">
        <v>4</v>
      </c>
      <c r="AS7">
        <v>5</v>
      </c>
      <c r="AT7">
        <v>5</v>
      </c>
      <c r="AU7">
        <v>5</v>
      </c>
      <c r="AV7">
        <v>5</v>
      </c>
      <c r="AW7">
        <v>5</v>
      </c>
      <c r="AX7">
        <v>5</v>
      </c>
      <c r="AY7" s="1">
        <v>4</v>
      </c>
      <c r="AZ7" s="8">
        <v>5</v>
      </c>
      <c r="BA7" s="8">
        <v>5</v>
      </c>
      <c r="BB7" s="8">
        <v>5</v>
      </c>
      <c r="BC7" s="8">
        <v>5</v>
      </c>
      <c r="BD7" s="8">
        <v>5</v>
      </c>
      <c r="BE7" s="8">
        <v>4</v>
      </c>
      <c r="BF7" s="8">
        <v>5</v>
      </c>
      <c r="BG7" s="8">
        <v>5</v>
      </c>
      <c r="BH7" s="8">
        <v>4</v>
      </c>
      <c r="BI7" s="8">
        <v>4</v>
      </c>
      <c r="BJ7" s="8">
        <v>5</v>
      </c>
      <c r="BK7" s="1">
        <v>5</v>
      </c>
      <c r="BL7" s="8">
        <v>5</v>
      </c>
      <c r="BM7" s="8">
        <v>4</v>
      </c>
      <c r="BN7" s="8">
        <v>4</v>
      </c>
      <c r="BO7" s="8">
        <v>5</v>
      </c>
      <c r="BP7" s="8">
        <v>5</v>
      </c>
    </row>
    <row r="8" spans="1:68" x14ac:dyDescent="0.3">
      <c r="A8">
        <v>3</v>
      </c>
      <c r="B8">
        <v>1</v>
      </c>
      <c r="C8" s="1">
        <v>4</v>
      </c>
      <c r="D8" s="8">
        <v>4</v>
      </c>
      <c r="E8" s="8">
        <v>4</v>
      </c>
      <c r="F8" s="8">
        <v>4</v>
      </c>
      <c r="G8" s="14">
        <v>5</v>
      </c>
      <c r="H8" s="8">
        <v>5</v>
      </c>
      <c r="I8" s="8">
        <v>4</v>
      </c>
      <c r="J8" s="14">
        <v>5</v>
      </c>
      <c r="K8" s="8">
        <v>3</v>
      </c>
      <c r="L8" s="8">
        <v>4</v>
      </c>
      <c r="M8" s="1">
        <v>4</v>
      </c>
      <c r="N8" s="8">
        <v>4</v>
      </c>
      <c r="O8" s="8">
        <v>5</v>
      </c>
      <c r="P8" s="14">
        <v>4</v>
      </c>
      <c r="Q8" s="8">
        <v>3</v>
      </c>
      <c r="R8" s="8">
        <v>4</v>
      </c>
      <c r="S8" s="14">
        <v>4</v>
      </c>
      <c r="T8" s="8">
        <v>3</v>
      </c>
      <c r="U8" s="8">
        <v>4</v>
      </c>
      <c r="V8" s="14">
        <v>3</v>
      </c>
      <c r="W8" s="8">
        <v>3</v>
      </c>
      <c r="X8" s="8">
        <v>4</v>
      </c>
      <c r="AO8" s="1">
        <v>4</v>
      </c>
      <c r="AP8">
        <v>4</v>
      </c>
      <c r="AQ8">
        <v>5</v>
      </c>
      <c r="AR8">
        <v>4</v>
      </c>
      <c r="AS8">
        <v>5</v>
      </c>
      <c r="AT8">
        <v>5</v>
      </c>
      <c r="AU8">
        <v>4</v>
      </c>
      <c r="AV8">
        <v>5</v>
      </c>
      <c r="AW8">
        <v>5</v>
      </c>
      <c r="AX8">
        <v>4</v>
      </c>
      <c r="AY8" s="1">
        <v>4</v>
      </c>
      <c r="AZ8" s="8">
        <v>5</v>
      </c>
      <c r="BA8" s="8">
        <v>5</v>
      </c>
      <c r="BB8" s="8">
        <v>4</v>
      </c>
      <c r="BC8" s="8">
        <v>5</v>
      </c>
      <c r="BD8" s="8">
        <v>5</v>
      </c>
      <c r="BE8" s="8">
        <v>5</v>
      </c>
      <c r="BF8" s="8">
        <v>4</v>
      </c>
      <c r="BG8" s="8">
        <v>4</v>
      </c>
      <c r="BH8" s="8">
        <v>5</v>
      </c>
      <c r="BI8" s="8">
        <v>5</v>
      </c>
      <c r="BJ8" s="8">
        <v>5</v>
      </c>
    </row>
    <row r="9" spans="1:68" x14ac:dyDescent="0.3">
      <c r="A9">
        <v>3</v>
      </c>
      <c r="B9">
        <v>2</v>
      </c>
      <c r="C9" s="1">
        <v>3</v>
      </c>
      <c r="D9" s="8">
        <v>3</v>
      </c>
      <c r="E9" s="8">
        <v>4</v>
      </c>
      <c r="F9" s="8">
        <v>2</v>
      </c>
      <c r="G9" s="1">
        <v>1</v>
      </c>
      <c r="H9" s="8">
        <v>1</v>
      </c>
      <c r="I9" s="8">
        <v>1</v>
      </c>
      <c r="J9" s="1">
        <v>2</v>
      </c>
      <c r="K9" s="8">
        <v>2</v>
      </c>
      <c r="L9" s="8">
        <v>2</v>
      </c>
      <c r="M9" s="1">
        <v>2</v>
      </c>
      <c r="N9" s="8">
        <v>2</v>
      </c>
      <c r="O9" s="8">
        <v>2</v>
      </c>
      <c r="P9" s="1">
        <v>3</v>
      </c>
      <c r="Q9" s="8">
        <v>2</v>
      </c>
      <c r="R9" s="8">
        <v>2</v>
      </c>
      <c r="S9" s="1">
        <v>3</v>
      </c>
      <c r="T9" s="8">
        <v>3</v>
      </c>
      <c r="U9" s="8">
        <v>2</v>
      </c>
      <c r="V9" s="1">
        <v>2</v>
      </c>
      <c r="W9" s="8">
        <v>2</v>
      </c>
      <c r="X9" s="8">
        <v>3</v>
      </c>
      <c r="Y9" s="1">
        <v>3</v>
      </c>
      <c r="Z9" s="8">
        <v>3</v>
      </c>
      <c r="AA9" s="8">
        <v>4</v>
      </c>
      <c r="AB9" s="8">
        <v>3</v>
      </c>
      <c r="AC9" s="8">
        <v>4</v>
      </c>
      <c r="AD9">
        <f>AVERAGE(Y9:AC9)</f>
        <v>3.4</v>
      </c>
      <c r="AO9" s="1">
        <v>4</v>
      </c>
      <c r="AP9">
        <v>4</v>
      </c>
      <c r="AQ9">
        <v>5</v>
      </c>
      <c r="AR9">
        <v>4</v>
      </c>
      <c r="AS9">
        <v>5</v>
      </c>
      <c r="AT9">
        <v>4</v>
      </c>
      <c r="AU9">
        <v>4</v>
      </c>
      <c r="AV9">
        <v>5</v>
      </c>
      <c r="AW9">
        <v>5</v>
      </c>
      <c r="AX9">
        <v>4</v>
      </c>
      <c r="AY9" s="1">
        <v>4</v>
      </c>
      <c r="AZ9" s="8">
        <v>3</v>
      </c>
      <c r="BA9" s="8">
        <v>4</v>
      </c>
      <c r="BB9" s="8">
        <v>5</v>
      </c>
      <c r="BC9" s="8">
        <v>4</v>
      </c>
      <c r="BD9" s="8">
        <v>4</v>
      </c>
      <c r="BE9" s="8">
        <v>5</v>
      </c>
      <c r="BF9" s="8">
        <v>4</v>
      </c>
      <c r="BG9" s="8">
        <v>4</v>
      </c>
      <c r="BH9" s="8">
        <v>4</v>
      </c>
      <c r="BI9" s="8">
        <v>4</v>
      </c>
      <c r="BJ9" s="8">
        <v>4</v>
      </c>
      <c r="BK9" s="1">
        <v>5</v>
      </c>
      <c r="BL9" s="8">
        <v>5</v>
      </c>
      <c r="BM9" s="8">
        <v>5</v>
      </c>
      <c r="BN9" s="8">
        <v>5</v>
      </c>
      <c r="BO9" s="8">
        <v>5</v>
      </c>
      <c r="BP9" s="8">
        <v>5</v>
      </c>
    </row>
    <row r="10" spans="1:68" x14ac:dyDescent="0.3">
      <c r="A10">
        <v>4</v>
      </c>
      <c r="B10">
        <v>1</v>
      </c>
      <c r="C10" s="10"/>
      <c r="D10" s="11"/>
      <c r="E10" s="11"/>
      <c r="F10" s="11"/>
      <c r="G10" s="10"/>
      <c r="H10" s="11"/>
      <c r="I10" s="11"/>
      <c r="J10" s="10"/>
      <c r="K10" s="11"/>
      <c r="L10" s="11"/>
      <c r="M10" s="10"/>
      <c r="N10" s="11"/>
      <c r="O10" s="11"/>
      <c r="P10" s="10"/>
      <c r="Q10" s="11"/>
      <c r="R10" s="11"/>
      <c r="S10" s="10"/>
      <c r="T10" s="11"/>
      <c r="U10" s="11"/>
      <c r="V10" s="10"/>
      <c r="W10" s="11"/>
      <c r="X10" s="11"/>
      <c r="Y10" s="10"/>
      <c r="Z10" s="11"/>
      <c r="AA10" s="11"/>
      <c r="AB10" s="11"/>
      <c r="AC10" s="11"/>
      <c r="AD10" s="11"/>
      <c r="AE10" s="10"/>
      <c r="AF10" s="11"/>
      <c r="AG10" s="11"/>
      <c r="AH10" s="11"/>
      <c r="AI10" s="11"/>
      <c r="AJ10" s="11"/>
      <c r="AK10" s="11"/>
      <c r="AL10" s="11"/>
      <c r="AM10" s="11"/>
      <c r="AN10" s="11"/>
      <c r="AO10" s="1">
        <v>4</v>
      </c>
      <c r="AP10">
        <v>4</v>
      </c>
      <c r="AQ10">
        <v>4</v>
      </c>
      <c r="AR10">
        <v>3</v>
      </c>
      <c r="AS10">
        <v>4</v>
      </c>
      <c r="AT10">
        <v>5</v>
      </c>
      <c r="AU10">
        <v>5</v>
      </c>
      <c r="AV10">
        <v>5</v>
      </c>
      <c r="AW10">
        <v>4</v>
      </c>
      <c r="AX10">
        <v>4</v>
      </c>
      <c r="AY10" s="1">
        <v>4</v>
      </c>
      <c r="AZ10" s="8">
        <v>4</v>
      </c>
      <c r="BA10" s="8">
        <v>5</v>
      </c>
      <c r="BB10" s="8">
        <v>3</v>
      </c>
      <c r="BC10" s="8">
        <v>3</v>
      </c>
      <c r="BD10" s="8">
        <v>5</v>
      </c>
      <c r="BE10" s="8">
        <v>4</v>
      </c>
      <c r="BF10" s="8">
        <v>5</v>
      </c>
      <c r="BG10" s="8">
        <v>4</v>
      </c>
      <c r="BH10" s="8">
        <v>3</v>
      </c>
      <c r="BI10" s="8">
        <v>5</v>
      </c>
      <c r="BJ10" s="8">
        <v>5</v>
      </c>
    </row>
    <row r="11" spans="1:68" x14ac:dyDescent="0.3">
      <c r="A11">
        <v>4</v>
      </c>
      <c r="C11" s="18"/>
      <c r="D11" s="19"/>
      <c r="E11" s="19"/>
      <c r="F11" s="19"/>
      <c r="G11" s="18"/>
      <c r="H11" s="19"/>
      <c r="I11" s="19"/>
      <c r="J11" s="18"/>
      <c r="K11" s="19"/>
      <c r="L11" s="19"/>
      <c r="M11" s="18"/>
      <c r="N11" s="19"/>
      <c r="O11" s="19"/>
      <c r="P11" s="18"/>
      <c r="Q11" s="19"/>
      <c r="R11" s="19"/>
      <c r="S11" s="18"/>
      <c r="T11" s="19"/>
      <c r="U11" s="19"/>
      <c r="V11" s="18"/>
      <c r="W11" s="19"/>
      <c r="X11" s="19"/>
      <c r="Y11" s="18"/>
      <c r="Z11" s="19"/>
      <c r="AA11" s="19"/>
      <c r="AB11" s="19"/>
      <c r="AC11" s="19"/>
      <c r="AD11" s="19"/>
      <c r="AE11" s="18"/>
      <c r="AF11" s="19"/>
      <c r="AG11" s="19"/>
      <c r="AH11" s="19"/>
      <c r="AI11" s="19"/>
      <c r="AJ11" s="19"/>
      <c r="AK11" s="19"/>
      <c r="AL11" s="19"/>
      <c r="AM11" s="19"/>
      <c r="AN11" s="19"/>
      <c r="AO11" s="18"/>
      <c r="AP11" s="19"/>
      <c r="AQ11" s="19"/>
      <c r="AR11" s="19"/>
      <c r="AS11" s="19"/>
      <c r="AT11" s="19"/>
      <c r="AU11" s="19"/>
      <c r="AV11" s="19"/>
      <c r="AW11" s="19"/>
      <c r="AX11" s="19"/>
      <c r="AY11" s="18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8"/>
      <c r="BL11" s="19"/>
      <c r="BM11" s="19"/>
      <c r="BN11" s="19"/>
      <c r="BO11" s="19"/>
      <c r="BP11" s="19"/>
    </row>
    <row r="12" spans="1:68" x14ac:dyDescent="0.3">
      <c r="A12">
        <v>5</v>
      </c>
      <c r="B12">
        <v>1</v>
      </c>
      <c r="C12" s="1">
        <v>1</v>
      </c>
      <c r="D12" s="8">
        <v>1</v>
      </c>
      <c r="E12" s="8">
        <v>2</v>
      </c>
      <c r="F12" s="8">
        <v>1</v>
      </c>
      <c r="G12" s="14">
        <v>1</v>
      </c>
      <c r="H12" s="8">
        <v>1</v>
      </c>
      <c r="I12" s="8">
        <v>1</v>
      </c>
      <c r="J12" s="14">
        <v>2</v>
      </c>
      <c r="K12" s="8">
        <v>2</v>
      </c>
      <c r="L12" s="8">
        <v>3</v>
      </c>
      <c r="M12" s="1">
        <v>1</v>
      </c>
      <c r="N12" s="8">
        <v>1</v>
      </c>
      <c r="O12" s="8">
        <v>2</v>
      </c>
      <c r="P12" s="14">
        <v>1</v>
      </c>
      <c r="Q12" s="8">
        <v>2</v>
      </c>
      <c r="R12" s="8">
        <v>2</v>
      </c>
      <c r="S12" s="14">
        <v>2</v>
      </c>
      <c r="T12" s="8">
        <v>1</v>
      </c>
      <c r="U12" s="8">
        <v>1</v>
      </c>
      <c r="V12" s="14">
        <v>2</v>
      </c>
      <c r="W12" s="8">
        <v>2</v>
      </c>
      <c r="X12" s="8">
        <v>1</v>
      </c>
      <c r="AE12" s="1">
        <v>1</v>
      </c>
      <c r="AF12">
        <v>1</v>
      </c>
      <c r="AH12">
        <v>1</v>
      </c>
      <c r="AJ12">
        <v>1</v>
      </c>
      <c r="AK12">
        <v>1</v>
      </c>
      <c r="AO12" s="1">
        <v>3</v>
      </c>
      <c r="AP12">
        <v>4</v>
      </c>
      <c r="AQ12">
        <v>5</v>
      </c>
      <c r="AR12">
        <v>4</v>
      </c>
      <c r="AS12">
        <v>4</v>
      </c>
      <c r="AT12">
        <v>3</v>
      </c>
      <c r="AU12">
        <v>4</v>
      </c>
      <c r="AV12">
        <v>5</v>
      </c>
      <c r="AW12">
        <v>3</v>
      </c>
      <c r="AX12">
        <v>4</v>
      </c>
      <c r="AY12" s="1">
        <v>4</v>
      </c>
      <c r="AZ12" s="8">
        <v>4</v>
      </c>
      <c r="BA12" s="8">
        <v>4</v>
      </c>
      <c r="BB12" s="8">
        <v>3</v>
      </c>
      <c r="BC12" s="8">
        <v>3</v>
      </c>
      <c r="BD12" s="8">
        <v>4</v>
      </c>
      <c r="BE12" s="8">
        <v>3</v>
      </c>
      <c r="BF12" s="8">
        <v>3</v>
      </c>
      <c r="BG12" s="8">
        <v>3</v>
      </c>
      <c r="BH12" s="8">
        <v>3</v>
      </c>
      <c r="BI12" s="8">
        <v>3</v>
      </c>
      <c r="BJ12" s="8">
        <v>4</v>
      </c>
    </row>
    <row r="13" spans="1:68" x14ac:dyDescent="0.3">
      <c r="A13">
        <v>5</v>
      </c>
      <c r="B13">
        <v>2</v>
      </c>
      <c r="C13" s="1">
        <v>2</v>
      </c>
      <c r="D13" s="8">
        <v>4</v>
      </c>
      <c r="E13" s="8">
        <v>4</v>
      </c>
      <c r="F13" s="8">
        <v>3</v>
      </c>
      <c r="G13" s="1">
        <v>3</v>
      </c>
      <c r="H13" s="8">
        <v>2</v>
      </c>
      <c r="I13" s="8">
        <v>1</v>
      </c>
      <c r="J13" s="1">
        <v>3</v>
      </c>
      <c r="K13" s="8">
        <v>3</v>
      </c>
      <c r="L13" s="8">
        <v>4</v>
      </c>
      <c r="M13" s="1">
        <v>3</v>
      </c>
      <c r="N13" s="8">
        <v>3</v>
      </c>
      <c r="O13" s="8">
        <v>2</v>
      </c>
      <c r="P13" s="1">
        <v>4</v>
      </c>
      <c r="Q13" s="8">
        <v>4</v>
      </c>
      <c r="R13" s="8">
        <v>4</v>
      </c>
      <c r="S13" s="1">
        <v>2.5</v>
      </c>
      <c r="T13" t="s">
        <v>64</v>
      </c>
      <c r="U13" t="s">
        <v>64</v>
      </c>
      <c r="V13" s="1">
        <v>2.5</v>
      </c>
      <c r="W13" t="s">
        <v>64</v>
      </c>
      <c r="X13" t="s">
        <v>64</v>
      </c>
      <c r="Y13" s="1" t="s">
        <v>64</v>
      </c>
      <c r="Z13">
        <v>4</v>
      </c>
      <c r="AA13">
        <v>4</v>
      </c>
      <c r="AB13">
        <v>2</v>
      </c>
      <c r="AC13">
        <v>4</v>
      </c>
      <c r="AD13">
        <v>2</v>
      </c>
      <c r="AO13" s="1">
        <v>4</v>
      </c>
      <c r="AP13" t="s">
        <v>64</v>
      </c>
      <c r="AQ13" t="s">
        <v>64</v>
      </c>
      <c r="AR13">
        <v>4</v>
      </c>
      <c r="AS13">
        <v>4.5</v>
      </c>
      <c r="AT13">
        <v>3</v>
      </c>
      <c r="AU13">
        <v>3</v>
      </c>
      <c r="AV13">
        <v>2.5</v>
      </c>
      <c r="AW13">
        <v>3</v>
      </c>
      <c r="AX13">
        <v>5</v>
      </c>
      <c r="AY13" s="1">
        <v>4</v>
      </c>
      <c r="AZ13" s="8">
        <v>3</v>
      </c>
      <c r="BA13" s="8">
        <v>4</v>
      </c>
      <c r="BB13" s="8">
        <v>3</v>
      </c>
      <c r="BC13" s="8">
        <v>4</v>
      </c>
      <c r="BD13" s="8">
        <v>4</v>
      </c>
      <c r="BE13" t="s">
        <v>64</v>
      </c>
      <c r="BF13" t="s">
        <v>64</v>
      </c>
      <c r="BG13" s="8">
        <v>3</v>
      </c>
      <c r="BH13" t="s">
        <v>64</v>
      </c>
      <c r="BI13" s="8">
        <v>4</v>
      </c>
      <c r="BJ13" s="8">
        <v>4</v>
      </c>
      <c r="BK13" s="1">
        <v>3</v>
      </c>
      <c r="BL13" s="8">
        <v>4</v>
      </c>
      <c r="BM13" t="s">
        <v>64</v>
      </c>
      <c r="BN13" t="s">
        <v>64</v>
      </c>
      <c r="BO13">
        <v>3</v>
      </c>
      <c r="BP13">
        <v>4</v>
      </c>
    </row>
    <row r="14" spans="1:68" x14ac:dyDescent="0.3">
      <c r="A14">
        <v>6</v>
      </c>
      <c r="B14">
        <v>1</v>
      </c>
      <c r="C14" s="1">
        <v>1</v>
      </c>
      <c r="D14" s="8">
        <v>4</v>
      </c>
      <c r="E14" s="8">
        <v>2</v>
      </c>
      <c r="F14" s="8">
        <v>1</v>
      </c>
      <c r="G14" s="14">
        <v>2</v>
      </c>
      <c r="H14" s="8">
        <v>1</v>
      </c>
      <c r="I14" s="8">
        <v>1</v>
      </c>
      <c r="J14" s="14">
        <v>1</v>
      </c>
      <c r="K14" s="8">
        <v>1</v>
      </c>
      <c r="L14" s="8">
        <v>4</v>
      </c>
      <c r="M14" s="1">
        <v>1</v>
      </c>
      <c r="N14" t="s">
        <v>64</v>
      </c>
      <c r="O14" t="s">
        <v>64</v>
      </c>
      <c r="P14" s="1">
        <v>1</v>
      </c>
      <c r="Q14">
        <v>4</v>
      </c>
      <c r="R14" t="s">
        <v>64</v>
      </c>
      <c r="S14" s="1">
        <v>3</v>
      </c>
      <c r="T14">
        <v>2</v>
      </c>
      <c r="U14">
        <v>2</v>
      </c>
      <c r="V14" s="1">
        <v>2</v>
      </c>
      <c r="W14" t="s">
        <v>64</v>
      </c>
      <c r="X14" t="s">
        <v>64</v>
      </c>
      <c r="AE14" s="1">
        <v>1</v>
      </c>
      <c r="AG14">
        <v>1</v>
      </c>
      <c r="AH14">
        <v>1</v>
      </c>
      <c r="AJ14">
        <v>1</v>
      </c>
      <c r="AK14">
        <v>1</v>
      </c>
      <c r="AO14" s="1">
        <v>4</v>
      </c>
      <c r="AP14">
        <v>2</v>
      </c>
      <c r="AQ14">
        <v>4</v>
      </c>
      <c r="AR14">
        <v>1</v>
      </c>
      <c r="AS14">
        <v>4</v>
      </c>
      <c r="AT14">
        <v>3</v>
      </c>
      <c r="AU14">
        <v>5</v>
      </c>
      <c r="AV14">
        <v>2</v>
      </c>
      <c r="AW14">
        <v>3</v>
      </c>
      <c r="AX14">
        <v>4</v>
      </c>
      <c r="AY14" s="1">
        <v>3</v>
      </c>
      <c r="AZ14" s="8">
        <v>2</v>
      </c>
      <c r="BA14" s="8">
        <v>2</v>
      </c>
      <c r="BB14" s="8">
        <v>2</v>
      </c>
      <c r="BC14" s="8">
        <v>3</v>
      </c>
      <c r="BD14" s="8">
        <v>3</v>
      </c>
      <c r="BE14" s="8">
        <v>4</v>
      </c>
      <c r="BF14" s="8">
        <v>4</v>
      </c>
      <c r="BG14" s="8">
        <v>4</v>
      </c>
      <c r="BH14" s="8">
        <v>3</v>
      </c>
      <c r="BI14" s="8">
        <v>3</v>
      </c>
      <c r="BJ14" s="8">
        <v>2</v>
      </c>
    </row>
    <row r="15" spans="1:68" x14ac:dyDescent="0.3">
      <c r="A15">
        <v>6</v>
      </c>
      <c r="B15">
        <v>2</v>
      </c>
      <c r="C15" s="1">
        <v>5</v>
      </c>
      <c r="D15" s="8">
        <v>2</v>
      </c>
      <c r="E15" s="8">
        <v>5</v>
      </c>
      <c r="F15" t="s">
        <v>64</v>
      </c>
      <c r="G15" s="1">
        <v>3</v>
      </c>
      <c r="H15" t="s">
        <v>64</v>
      </c>
      <c r="I15" t="s">
        <v>64</v>
      </c>
      <c r="J15" s="1">
        <v>4</v>
      </c>
      <c r="K15" s="8">
        <v>5</v>
      </c>
      <c r="L15" s="8">
        <v>5</v>
      </c>
      <c r="M15" s="1">
        <v>2</v>
      </c>
      <c r="N15" s="8">
        <v>1</v>
      </c>
      <c r="O15" t="s">
        <v>64</v>
      </c>
      <c r="P15" s="1">
        <v>4</v>
      </c>
      <c r="Q15" s="8">
        <v>1</v>
      </c>
      <c r="R15" s="8">
        <v>5</v>
      </c>
      <c r="S15" s="1">
        <v>4</v>
      </c>
      <c r="T15" s="8">
        <v>2</v>
      </c>
      <c r="U15" s="8">
        <v>2</v>
      </c>
      <c r="V15" s="1">
        <v>1</v>
      </c>
      <c r="W15" t="s">
        <v>64</v>
      </c>
      <c r="X15">
        <v>1</v>
      </c>
      <c r="Y15" s="1">
        <v>3</v>
      </c>
      <c r="Z15" s="8">
        <v>3</v>
      </c>
      <c r="AA15" t="s">
        <v>64</v>
      </c>
      <c r="AB15" t="s">
        <v>64</v>
      </c>
      <c r="AC15">
        <v>5</v>
      </c>
      <c r="AD15">
        <v>5</v>
      </c>
      <c r="AO15" s="1">
        <v>4</v>
      </c>
      <c r="AP15">
        <v>4</v>
      </c>
      <c r="AQ15">
        <v>3</v>
      </c>
      <c r="AR15">
        <v>4</v>
      </c>
      <c r="AS15">
        <v>5</v>
      </c>
      <c r="AT15">
        <v>3</v>
      </c>
      <c r="AU15">
        <v>3</v>
      </c>
      <c r="AV15">
        <v>4</v>
      </c>
      <c r="AW15">
        <v>5</v>
      </c>
      <c r="AX15">
        <v>4</v>
      </c>
      <c r="AY15" s="1">
        <v>5</v>
      </c>
      <c r="AZ15" s="8">
        <v>4</v>
      </c>
      <c r="BA15" s="8">
        <v>3</v>
      </c>
      <c r="BB15" s="8">
        <v>3</v>
      </c>
      <c r="BC15" s="8">
        <v>4</v>
      </c>
      <c r="BD15" s="8">
        <v>3</v>
      </c>
      <c r="BE15" s="8">
        <v>5</v>
      </c>
      <c r="BF15" s="8">
        <v>5</v>
      </c>
      <c r="BG15" s="8">
        <v>4</v>
      </c>
      <c r="BH15" s="8">
        <v>3</v>
      </c>
      <c r="BI15" s="8">
        <v>4</v>
      </c>
      <c r="BJ15" s="8">
        <v>5</v>
      </c>
      <c r="BK15" s="1">
        <v>5</v>
      </c>
      <c r="BL15" s="8">
        <v>5</v>
      </c>
      <c r="BM15" s="8">
        <v>5</v>
      </c>
      <c r="BN15" s="8">
        <v>4</v>
      </c>
      <c r="BO15" s="8">
        <v>5</v>
      </c>
      <c r="BP15" s="8">
        <v>5</v>
      </c>
    </row>
    <row r="16" spans="1:68" x14ac:dyDescent="0.3">
      <c r="A16">
        <v>7</v>
      </c>
    </row>
    <row r="17" spans="1:68" x14ac:dyDescent="0.3">
      <c r="A17">
        <v>7</v>
      </c>
      <c r="B17">
        <v>2</v>
      </c>
      <c r="C17" s="1">
        <v>2</v>
      </c>
      <c r="D17" s="8">
        <v>4</v>
      </c>
      <c r="E17" s="8">
        <v>3</v>
      </c>
      <c r="F17" s="8">
        <v>2</v>
      </c>
      <c r="G17" s="14">
        <v>2</v>
      </c>
      <c r="H17" s="8">
        <v>3</v>
      </c>
      <c r="I17" t="s">
        <v>64</v>
      </c>
      <c r="J17" s="1">
        <v>4</v>
      </c>
      <c r="K17">
        <v>2</v>
      </c>
      <c r="L17">
        <v>5</v>
      </c>
      <c r="M17" s="1">
        <v>2</v>
      </c>
      <c r="N17" s="8">
        <v>3</v>
      </c>
      <c r="O17" s="8">
        <v>3</v>
      </c>
      <c r="P17" s="1" t="s">
        <v>64</v>
      </c>
      <c r="Q17" t="s">
        <v>64</v>
      </c>
      <c r="R17" t="s">
        <v>64</v>
      </c>
      <c r="S17" s="1" t="s">
        <v>64</v>
      </c>
      <c r="T17" t="s">
        <v>64</v>
      </c>
      <c r="U17" t="s">
        <v>65</v>
      </c>
      <c r="V17" s="1">
        <v>2</v>
      </c>
      <c r="W17">
        <v>2</v>
      </c>
      <c r="X17">
        <v>3</v>
      </c>
      <c r="Y17" s="1">
        <v>3</v>
      </c>
      <c r="Z17" s="8">
        <v>3</v>
      </c>
      <c r="AA17" s="8">
        <v>3</v>
      </c>
      <c r="AB17" s="8">
        <v>3</v>
      </c>
      <c r="AC17" s="8">
        <v>3</v>
      </c>
      <c r="AD17" s="8">
        <v>3</v>
      </c>
      <c r="AO17" s="1">
        <v>5</v>
      </c>
      <c r="AP17">
        <v>5</v>
      </c>
      <c r="AQ17">
        <v>5</v>
      </c>
      <c r="AR17">
        <v>5</v>
      </c>
      <c r="AS17">
        <v>5</v>
      </c>
      <c r="AT17">
        <v>5</v>
      </c>
      <c r="AU17">
        <v>5</v>
      </c>
      <c r="AV17">
        <v>5</v>
      </c>
      <c r="AW17">
        <v>5</v>
      </c>
      <c r="AX17">
        <v>5</v>
      </c>
      <c r="AY17" s="1">
        <v>5</v>
      </c>
      <c r="AZ17" s="8">
        <v>5</v>
      </c>
      <c r="BA17" s="8">
        <v>5</v>
      </c>
      <c r="BB17" s="8">
        <v>5</v>
      </c>
      <c r="BC17" s="8">
        <v>5</v>
      </c>
      <c r="BD17" s="8">
        <v>5</v>
      </c>
      <c r="BE17" s="8">
        <v>5</v>
      </c>
      <c r="BF17" s="8">
        <v>5</v>
      </c>
      <c r="BG17" s="8">
        <v>5</v>
      </c>
      <c r="BH17" s="8">
        <v>5</v>
      </c>
      <c r="BI17" s="8">
        <v>5</v>
      </c>
      <c r="BJ17" s="8">
        <v>5</v>
      </c>
      <c r="BK17" s="1">
        <v>5</v>
      </c>
      <c r="BL17" s="8">
        <v>5</v>
      </c>
      <c r="BM17" s="8">
        <v>5</v>
      </c>
      <c r="BN17" s="8">
        <v>5</v>
      </c>
      <c r="BO17" s="8">
        <v>5</v>
      </c>
      <c r="BP17" s="8">
        <v>5</v>
      </c>
    </row>
    <row r="18" spans="1:68" x14ac:dyDescent="0.3">
      <c r="A18">
        <v>8</v>
      </c>
      <c r="B18">
        <v>1</v>
      </c>
      <c r="C18" s="1">
        <v>3</v>
      </c>
      <c r="D18" s="8">
        <v>2</v>
      </c>
      <c r="E18" s="8">
        <v>3</v>
      </c>
      <c r="F18" s="8">
        <v>2</v>
      </c>
      <c r="G18" s="14">
        <v>3</v>
      </c>
      <c r="H18" s="8">
        <v>2</v>
      </c>
      <c r="I18" s="8">
        <v>3</v>
      </c>
      <c r="J18" s="14">
        <v>3</v>
      </c>
      <c r="K18" s="8">
        <v>3</v>
      </c>
      <c r="L18" s="8">
        <v>3</v>
      </c>
      <c r="M18" s="1">
        <v>2</v>
      </c>
      <c r="N18" s="8">
        <v>2</v>
      </c>
      <c r="O18" s="8">
        <v>3</v>
      </c>
      <c r="P18" s="14">
        <v>3</v>
      </c>
      <c r="Q18" s="8">
        <v>3</v>
      </c>
      <c r="R18" s="8">
        <v>3</v>
      </c>
      <c r="S18" s="14">
        <v>2</v>
      </c>
      <c r="T18" s="8">
        <v>3</v>
      </c>
      <c r="U18" s="8">
        <v>3</v>
      </c>
      <c r="V18" s="14">
        <v>3</v>
      </c>
      <c r="W18" s="8">
        <v>3</v>
      </c>
      <c r="X18" s="8">
        <v>3</v>
      </c>
      <c r="AF18">
        <v>1</v>
      </c>
      <c r="AG18">
        <v>1</v>
      </c>
      <c r="AL18">
        <v>1</v>
      </c>
      <c r="AM18">
        <v>1</v>
      </c>
      <c r="AN18">
        <v>1</v>
      </c>
      <c r="AO18" s="1">
        <v>4</v>
      </c>
      <c r="AP18" s="8">
        <v>4</v>
      </c>
      <c r="AQ18" s="8">
        <v>4</v>
      </c>
      <c r="AR18" s="8">
        <v>4</v>
      </c>
      <c r="AS18" s="8">
        <v>5</v>
      </c>
      <c r="AT18" s="8">
        <v>5</v>
      </c>
      <c r="AU18" s="8">
        <v>4</v>
      </c>
      <c r="AV18" s="8">
        <v>4</v>
      </c>
      <c r="AW18" s="8">
        <v>5</v>
      </c>
      <c r="AX18" s="8">
        <v>5</v>
      </c>
      <c r="AY18" s="1">
        <v>4</v>
      </c>
      <c r="AZ18" s="8">
        <v>3.5</v>
      </c>
      <c r="BA18" s="8">
        <v>4</v>
      </c>
      <c r="BB18" s="8">
        <v>4</v>
      </c>
      <c r="BC18" s="8">
        <v>4</v>
      </c>
      <c r="BD18" s="8">
        <v>4</v>
      </c>
      <c r="BE18" s="8">
        <v>4</v>
      </c>
      <c r="BF18" s="8">
        <v>5</v>
      </c>
      <c r="BG18" s="8">
        <v>4</v>
      </c>
      <c r="BH18" s="8">
        <v>4</v>
      </c>
      <c r="BI18" s="8">
        <v>4</v>
      </c>
      <c r="BJ18" s="8">
        <v>4</v>
      </c>
    </row>
    <row r="19" spans="1:68" x14ac:dyDescent="0.3">
      <c r="A19">
        <v>8</v>
      </c>
      <c r="B19">
        <v>2</v>
      </c>
      <c r="C19" s="1">
        <v>2</v>
      </c>
      <c r="D19" s="8">
        <v>2</v>
      </c>
      <c r="E19" s="8">
        <v>1</v>
      </c>
      <c r="F19" s="8">
        <v>2</v>
      </c>
      <c r="G19" s="14">
        <v>3</v>
      </c>
      <c r="H19" s="8">
        <v>2</v>
      </c>
      <c r="I19" s="8">
        <v>3</v>
      </c>
      <c r="J19" s="14">
        <v>3</v>
      </c>
      <c r="K19" s="8">
        <v>3</v>
      </c>
      <c r="L19" s="8">
        <v>4</v>
      </c>
      <c r="M19" s="1">
        <v>3</v>
      </c>
      <c r="N19" s="8">
        <v>3</v>
      </c>
      <c r="O19" s="8">
        <v>3</v>
      </c>
      <c r="P19" s="14">
        <v>3</v>
      </c>
      <c r="Q19" s="8">
        <v>2</v>
      </c>
      <c r="R19" t="s">
        <v>64</v>
      </c>
      <c r="S19" s="1" t="s">
        <v>64</v>
      </c>
      <c r="T19" t="s">
        <v>64</v>
      </c>
      <c r="U19">
        <v>3</v>
      </c>
      <c r="V19" s="1">
        <v>3</v>
      </c>
      <c r="W19">
        <v>2</v>
      </c>
      <c r="X19">
        <v>3</v>
      </c>
      <c r="Y19" s="1">
        <v>5</v>
      </c>
      <c r="Z19" s="8">
        <v>4</v>
      </c>
      <c r="AA19" s="8">
        <v>5</v>
      </c>
      <c r="AB19" s="8">
        <v>5</v>
      </c>
      <c r="AC19" s="8">
        <v>5</v>
      </c>
      <c r="AD19" s="8">
        <v>4.5</v>
      </c>
      <c r="AO19" s="1">
        <v>4</v>
      </c>
      <c r="AP19">
        <v>5</v>
      </c>
      <c r="AQ19">
        <v>5</v>
      </c>
      <c r="AR19">
        <v>5</v>
      </c>
      <c r="AS19">
        <v>5</v>
      </c>
      <c r="AT19">
        <v>5</v>
      </c>
      <c r="AU19">
        <v>5</v>
      </c>
      <c r="AV19">
        <v>5</v>
      </c>
      <c r="AW19">
        <v>5</v>
      </c>
      <c r="AX19">
        <v>5</v>
      </c>
      <c r="AY19" s="1">
        <v>5</v>
      </c>
      <c r="AZ19" s="8">
        <v>5</v>
      </c>
      <c r="BA19" s="8">
        <v>5</v>
      </c>
      <c r="BB19" s="8">
        <v>5</v>
      </c>
      <c r="BC19" s="8">
        <v>5</v>
      </c>
      <c r="BD19" s="8">
        <v>5</v>
      </c>
      <c r="BE19" s="8">
        <v>5</v>
      </c>
      <c r="BF19" s="8">
        <v>5</v>
      </c>
      <c r="BG19" s="8">
        <v>5</v>
      </c>
      <c r="BH19" s="8">
        <v>5</v>
      </c>
      <c r="BI19" s="8">
        <v>5</v>
      </c>
      <c r="BJ19" s="8">
        <v>5</v>
      </c>
      <c r="BK19" s="1">
        <v>5</v>
      </c>
      <c r="BL19" s="8">
        <v>5</v>
      </c>
      <c r="BM19" s="8">
        <v>5</v>
      </c>
      <c r="BN19" s="8">
        <v>5</v>
      </c>
      <c r="BO19" s="8">
        <v>5</v>
      </c>
      <c r="BP19" s="8">
        <v>5</v>
      </c>
    </row>
    <row r="20" spans="1:68" x14ac:dyDescent="0.3">
      <c r="A20">
        <v>9</v>
      </c>
      <c r="B20">
        <v>1</v>
      </c>
      <c r="C20" s="1">
        <v>3</v>
      </c>
      <c r="D20" s="8">
        <v>5</v>
      </c>
      <c r="E20" s="8">
        <v>4</v>
      </c>
      <c r="F20" s="8">
        <v>3</v>
      </c>
      <c r="G20" s="14">
        <v>4</v>
      </c>
      <c r="H20" s="8">
        <v>3</v>
      </c>
      <c r="I20" s="8">
        <v>3</v>
      </c>
      <c r="J20" s="14">
        <v>4</v>
      </c>
      <c r="K20" s="8">
        <v>4</v>
      </c>
      <c r="L20" s="8">
        <v>5</v>
      </c>
      <c r="M20" s="1">
        <v>3</v>
      </c>
      <c r="N20" s="8">
        <v>4</v>
      </c>
      <c r="O20" s="8">
        <v>4</v>
      </c>
      <c r="P20" s="14">
        <v>4</v>
      </c>
      <c r="Q20" s="8">
        <v>4</v>
      </c>
      <c r="R20" s="8">
        <v>4</v>
      </c>
      <c r="S20" s="14">
        <v>3</v>
      </c>
      <c r="T20" s="8">
        <v>4</v>
      </c>
      <c r="U20" s="8">
        <v>4</v>
      </c>
      <c r="V20" s="14">
        <v>4</v>
      </c>
      <c r="W20" s="8">
        <v>4</v>
      </c>
      <c r="X20" s="8">
        <v>4</v>
      </c>
      <c r="AE20" s="1">
        <v>1</v>
      </c>
      <c r="AF20">
        <v>1</v>
      </c>
      <c r="AI20">
        <v>1</v>
      </c>
      <c r="AO20" s="1">
        <v>5</v>
      </c>
      <c r="AP20">
        <v>5</v>
      </c>
      <c r="AQ20">
        <v>5</v>
      </c>
      <c r="AR20">
        <v>5</v>
      </c>
      <c r="AS20">
        <v>5</v>
      </c>
      <c r="AT20">
        <v>4</v>
      </c>
      <c r="AU20">
        <v>4</v>
      </c>
      <c r="AV20">
        <v>5</v>
      </c>
      <c r="AW20">
        <v>5</v>
      </c>
      <c r="AX20">
        <v>5</v>
      </c>
      <c r="AY20" s="1">
        <v>4</v>
      </c>
      <c r="AZ20" s="8">
        <v>4</v>
      </c>
      <c r="BA20" s="8">
        <v>5</v>
      </c>
      <c r="BB20" s="8">
        <v>4</v>
      </c>
      <c r="BC20" s="8">
        <v>4</v>
      </c>
      <c r="BD20" s="8">
        <v>4</v>
      </c>
      <c r="BE20" s="8">
        <v>5</v>
      </c>
      <c r="BF20" s="8">
        <v>5</v>
      </c>
      <c r="BG20" s="8">
        <v>5</v>
      </c>
      <c r="BH20" s="8">
        <v>4</v>
      </c>
      <c r="BI20" s="8">
        <v>4</v>
      </c>
      <c r="BJ20" s="8">
        <v>4</v>
      </c>
    </row>
    <row r="21" spans="1:68" x14ac:dyDescent="0.3">
      <c r="A21">
        <v>9</v>
      </c>
      <c r="B21">
        <v>2</v>
      </c>
      <c r="C21" s="1">
        <v>4</v>
      </c>
      <c r="D21" s="8">
        <v>5</v>
      </c>
      <c r="E21" s="8">
        <v>5</v>
      </c>
      <c r="F21" s="8">
        <v>4</v>
      </c>
      <c r="G21" s="14">
        <v>3</v>
      </c>
      <c r="H21" s="8">
        <v>3</v>
      </c>
      <c r="I21" s="8">
        <v>4</v>
      </c>
      <c r="J21" s="14">
        <v>5</v>
      </c>
      <c r="K21" s="8">
        <v>4</v>
      </c>
      <c r="L21" s="8">
        <v>5</v>
      </c>
      <c r="M21" s="1">
        <v>4</v>
      </c>
      <c r="N21" s="8">
        <v>5</v>
      </c>
      <c r="O21" s="8">
        <v>4</v>
      </c>
      <c r="P21" s="14">
        <v>4</v>
      </c>
      <c r="Q21" s="8">
        <v>3</v>
      </c>
      <c r="R21" s="8">
        <v>4</v>
      </c>
      <c r="S21" s="14">
        <v>3</v>
      </c>
      <c r="T21" s="8">
        <v>4</v>
      </c>
      <c r="U21" s="8">
        <v>4</v>
      </c>
      <c r="V21" s="14">
        <v>4</v>
      </c>
      <c r="W21" s="8">
        <v>3</v>
      </c>
      <c r="X21" s="8">
        <v>3</v>
      </c>
      <c r="Y21" s="1">
        <v>5</v>
      </c>
      <c r="Z21" s="8">
        <v>5</v>
      </c>
      <c r="AA21" s="8">
        <v>5</v>
      </c>
      <c r="AB21" s="8">
        <v>5</v>
      </c>
      <c r="AC21" s="8">
        <v>5</v>
      </c>
      <c r="AD21" s="8">
        <v>5</v>
      </c>
      <c r="AO21" s="1">
        <v>5</v>
      </c>
      <c r="AP21">
        <v>5</v>
      </c>
      <c r="AQ21">
        <v>5</v>
      </c>
      <c r="AR21">
        <v>5</v>
      </c>
      <c r="AS21">
        <v>5</v>
      </c>
      <c r="AT21">
        <v>4</v>
      </c>
      <c r="AU21">
        <v>5</v>
      </c>
      <c r="AV21">
        <v>5</v>
      </c>
      <c r="AW21">
        <v>4</v>
      </c>
      <c r="AX21">
        <v>5</v>
      </c>
      <c r="AY21" s="1">
        <v>4</v>
      </c>
      <c r="AZ21" s="8">
        <v>5</v>
      </c>
      <c r="BA21" s="8">
        <v>5</v>
      </c>
      <c r="BB21" s="8">
        <v>4</v>
      </c>
      <c r="BC21" s="8">
        <v>4</v>
      </c>
      <c r="BD21" s="8">
        <v>5</v>
      </c>
      <c r="BE21" s="8">
        <v>5</v>
      </c>
      <c r="BF21" s="8">
        <v>5</v>
      </c>
      <c r="BG21" s="8">
        <v>5</v>
      </c>
      <c r="BH21" s="8">
        <v>5</v>
      </c>
      <c r="BI21" s="8">
        <v>5</v>
      </c>
      <c r="BJ21" s="8">
        <v>5</v>
      </c>
      <c r="BK21" s="1">
        <v>5</v>
      </c>
      <c r="BL21" s="8">
        <v>4</v>
      </c>
      <c r="BM21" s="8">
        <v>5</v>
      </c>
      <c r="BN21" s="8">
        <v>5</v>
      </c>
      <c r="BO21" s="8">
        <v>5</v>
      </c>
      <c r="BP21" s="8">
        <v>5</v>
      </c>
    </row>
    <row r="22" spans="1:68" x14ac:dyDescent="0.3">
      <c r="A22">
        <v>10</v>
      </c>
      <c r="B22">
        <v>1</v>
      </c>
      <c r="C22" s="1">
        <v>2</v>
      </c>
      <c r="D22" s="8">
        <v>3</v>
      </c>
      <c r="E22" s="8">
        <v>3</v>
      </c>
      <c r="F22" s="8">
        <v>2</v>
      </c>
      <c r="G22" s="14">
        <v>3</v>
      </c>
      <c r="H22" t="s">
        <v>64</v>
      </c>
      <c r="I22" s="8">
        <v>2</v>
      </c>
      <c r="J22" s="14">
        <v>3</v>
      </c>
      <c r="K22" s="8">
        <v>3</v>
      </c>
      <c r="L22" s="8">
        <v>4</v>
      </c>
      <c r="M22" s="1">
        <v>3</v>
      </c>
      <c r="N22" s="8">
        <v>3</v>
      </c>
      <c r="O22" s="8">
        <v>3</v>
      </c>
      <c r="P22" s="1" t="s">
        <v>64</v>
      </c>
      <c r="Q22" t="s">
        <v>64</v>
      </c>
      <c r="R22" s="8">
        <v>3</v>
      </c>
      <c r="S22" s="1" t="s">
        <v>64</v>
      </c>
      <c r="T22" s="8">
        <v>3</v>
      </c>
      <c r="U22" s="8">
        <v>3</v>
      </c>
      <c r="V22" s="14">
        <v>2</v>
      </c>
      <c r="W22" s="8">
        <v>2</v>
      </c>
      <c r="X22" t="s">
        <v>64</v>
      </c>
      <c r="AE22" s="1">
        <v>1</v>
      </c>
      <c r="AF22">
        <v>1</v>
      </c>
      <c r="AG22">
        <v>1</v>
      </c>
      <c r="AH22">
        <v>1</v>
      </c>
      <c r="AO22" s="1">
        <v>4</v>
      </c>
      <c r="AP22">
        <v>4</v>
      </c>
      <c r="AQ22">
        <v>4</v>
      </c>
      <c r="AR22">
        <v>5</v>
      </c>
      <c r="AS22">
        <v>5</v>
      </c>
      <c r="AT22">
        <v>4</v>
      </c>
      <c r="AU22">
        <v>4</v>
      </c>
      <c r="AV22">
        <v>4</v>
      </c>
      <c r="AW22">
        <v>5</v>
      </c>
      <c r="AX22">
        <v>5</v>
      </c>
      <c r="AY22" s="1">
        <v>5</v>
      </c>
      <c r="AZ22" s="8">
        <v>4</v>
      </c>
      <c r="BA22" s="8">
        <v>4</v>
      </c>
      <c r="BB22" s="8">
        <v>4</v>
      </c>
      <c r="BC22" s="8">
        <v>3</v>
      </c>
      <c r="BD22" s="8">
        <v>3</v>
      </c>
      <c r="BE22" s="8">
        <v>3</v>
      </c>
      <c r="BF22" s="8">
        <v>5</v>
      </c>
      <c r="BG22" s="8">
        <v>4</v>
      </c>
      <c r="BH22" s="8">
        <v>5</v>
      </c>
      <c r="BI22" s="8">
        <v>4</v>
      </c>
      <c r="BJ22" s="8">
        <v>4</v>
      </c>
    </row>
    <row r="23" spans="1:68" x14ac:dyDescent="0.3">
      <c r="A23">
        <v>10</v>
      </c>
      <c r="B23">
        <v>2</v>
      </c>
      <c r="C23" s="1">
        <v>3</v>
      </c>
      <c r="D23" s="8">
        <v>4</v>
      </c>
      <c r="E23" s="8">
        <v>4</v>
      </c>
      <c r="F23" s="8">
        <v>4</v>
      </c>
      <c r="G23" s="14">
        <v>3</v>
      </c>
      <c r="H23" s="8">
        <v>3</v>
      </c>
      <c r="I23" s="8">
        <v>3</v>
      </c>
      <c r="J23" s="14">
        <v>4</v>
      </c>
      <c r="K23" s="8">
        <v>4</v>
      </c>
      <c r="L23" s="8">
        <v>4</v>
      </c>
      <c r="M23" s="1">
        <v>5</v>
      </c>
      <c r="N23" s="8">
        <v>5</v>
      </c>
      <c r="O23" s="8">
        <v>5</v>
      </c>
      <c r="P23" s="14">
        <v>5</v>
      </c>
      <c r="Q23" s="8">
        <v>4</v>
      </c>
      <c r="R23" s="8">
        <v>5</v>
      </c>
      <c r="S23" s="14">
        <v>2</v>
      </c>
      <c r="T23" s="8">
        <v>2</v>
      </c>
      <c r="U23" s="8">
        <v>3</v>
      </c>
      <c r="V23" s="14">
        <v>4</v>
      </c>
      <c r="W23" s="8">
        <v>2</v>
      </c>
      <c r="X23" s="8">
        <v>3</v>
      </c>
      <c r="Y23" s="1">
        <v>5</v>
      </c>
      <c r="Z23" s="8">
        <v>5</v>
      </c>
      <c r="AA23" s="8">
        <v>5</v>
      </c>
      <c r="AB23" s="8">
        <v>5</v>
      </c>
      <c r="AC23" s="8">
        <v>5</v>
      </c>
      <c r="AD23" s="8">
        <v>5</v>
      </c>
      <c r="AO23" s="1">
        <v>4</v>
      </c>
      <c r="AP23">
        <v>4</v>
      </c>
      <c r="AQ23">
        <v>5</v>
      </c>
      <c r="AR23">
        <v>5</v>
      </c>
      <c r="AS23">
        <v>5</v>
      </c>
      <c r="AT23">
        <v>4</v>
      </c>
      <c r="AU23">
        <v>5</v>
      </c>
      <c r="AV23">
        <v>5</v>
      </c>
      <c r="AW23">
        <v>4</v>
      </c>
      <c r="AX23">
        <v>5</v>
      </c>
      <c r="AY23" s="1">
        <v>4</v>
      </c>
      <c r="AZ23" s="8">
        <v>4</v>
      </c>
      <c r="BA23" s="8">
        <v>5</v>
      </c>
      <c r="BB23" s="8">
        <v>5</v>
      </c>
      <c r="BC23" s="8">
        <v>5</v>
      </c>
      <c r="BD23" s="8">
        <v>3</v>
      </c>
      <c r="BE23" s="8">
        <v>4</v>
      </c>
      <c r="BF23" s="8">
        <v>5</v>
      </c>
      <c r="BG23" s="8">
        <v>4</v>
      </c>
      <c r="BH23" s="8">
        <v>4</v>
      </c>
      <c r="BI23" s="8">
        <v>5</v>
      </c>
      <c r="BJ23" s="8">
        <v>4</v>
      </c>
      <c r="BK23" s="1">
        <v>5</v>
      </c>
      <c r="BL23" s="8">
        <v>5</v>
      </c>
      <c r="BM23" s="8">
        <v>5</v>
      </c>
      <c r="BN23" s="8">
        <v>5</v>
      </c>
      <c r="BO23" s="8">
        <v>5</v>
      </c>
      <c r="BP23" s="8">
        <v>5</v>
      </c>
    </row>
    <row r="24" spans="1:68" x14ac:dyDescent="0.3">
      <c r="A24">
        <v>11</v>
      </c>
      <c r="B24">
        <v>1</v>
      </c>
      <c r="C24" s="1">
        <v>3</v>
      </c>
      <c r="D24" s="8">
        <v>3</v>
      </c>
      <c r="E24" s="8">
        <v>3</v>
      </c>
      <c r="F24" s="8">
        <v>2</v>
      </c>
      <c r="G24" s="1">
        <v>2</v>
      </c>
      <c r="H24" s="8">
        <v>2</v>
      </c>
      <c r="I24" s="8">
        <v>2</v>
      </c>
      <c r="J24" s="1">
        <v>2</v>
      </c>
      <c r="K24" s="8">
        <v>1</v>
      </c>
      <c r="L24" s="8">
        <v>3</v>
      </c>
      <c r="M24" s="1">
        <v>2</v>
      </c>
      <c r="N24" s="8">
        <v>3</v>
      </c>
      <c r="O24" s="8">
        <v>3</v>
      </c>
      <c r="P24" s="1">
        <v>2</v>
      </c>
      <c r="Q24" s="8">
        <v>2</v>
      </c>
      <c r="R24" s="8">
        <v>3</v>
      </c>
      <c r="S24" s="1">
        <v>3</v>
      </c>
      <c r="T24" s="8">
        <v>2</v>
      </c>
      <c r="U24" s="8">
        <v>3</v>
      </c>
      <c r="V24" s="1">
        <v>3</v>
      </c>
      <c r="W24" s="8">
        <v>3</v>
      </c>
      <c r="X24" s="8">
        <v>3</v>
      </c>
      <c r="AO24" s="1">
        <v>4</v>
      </c>
      <c r="AP24">
        <v>3</v>
      </c>
      <c r="AQ24">
        <v>3</v>
      </c>
      <c r="AR24">
        <v>3</v>
      </c>
      <c r="AS24">
        <v>3</v>
      </c>
      <c r="AT24">
        <v>3</v>
      </c>
      <c r="AU24">
        <v>5</v>
      </c>
      <c r="AV24">
        <v>4</v>
      </c>
      <c r="AW24">
        <v>3</v>
      </c>
      <c r="AX24">
        <v>4</v>
      </c>
      <c r="AY24" s="1">
        <v>4</v>
      </c>
      <c r="AZ24" s="8">
        <v>4</v>
      </c>
      <c r="BA24" s="8">
        <v>4</v>
      </c>
      <c r="BB24" s="8">
        <v>4</v>
      </c>
      <c r="BC24" s="8">
        <v>4</v>
      </c>
      <c r="BD24" s="8">
        <v>3</v>
      </c>
      <c r="BE24" s="8">
        <v>4</v>
      </c>
      <c r="BF24" s="8">
        <v>3</v>
      </c>
      <c r="BG24" s="8">
        <v>4</v>
      </c>
      <c r="BH24" s="8">
        <v>4</v>
      </c>
      <c r="BI24" s="8">
        <v>4</v>
      </c>
      <c r="BJ24" s="8">
        <v>4</v>
      </c>
    </row>
    <row r="25" spans="1:68" x14ac:dyDescent="0.3">
      <c r="A25">
        <v>11</v>
      </c>
      <c r="B25">
        <v>2</v>
      </c>
      <c r="C25" s="1">
        <v>2</v>
      </c>
      <c r="D25" s="8">
        <v>3</v>
      </c>
      <c r="E25" s="8">
        <v>3</v>
      </c>
      <c r="F25" s="8">
        <v>3</v>
      </c>
      <c r="G25" s="14">
        <v>3</v>
      </c>
      <c r="H25" s="8">
        <v>2</v>
      </c>
      <c r="I25" s="8">
        <v>2</v>
      </c>
      <c r="J25" s="14">
        <v>3</v>
      </c>
      <c r="K25" s="8">
        <v>2</v>
      </c>
      <c r="L25" s="8">
        <v>3</v>
      </c>
      <c r="M25" s="1">
        <v>3</v>
      </c>
      <c r="N25" s="8">
        <v>3</v>
      </c>
      <c r="O25" s="8">
        <v>3</v>
      </c>
      <c r="P25" s="14">
        <v>2</v>
      </c>
      <c r="Q25" s="8">
        <v>4</v>
      </c>
      <c r="R25" s="8">
        <v>2</v>
      </c>
      <c r="S25" s="14">
        <v>2</v>
      </c>
      <c r="T25" s="8">
        <v>3</v>
      </c>
      <c r="U25" s="8">
        <v>2</v>
      </c>
      <c r="V25" s="14">
        <v>3</v>
      </c>
      <c r="W25" s="8">
        <v>2</v>
      </c>
      <c r="X25" s="8">
        <v>2</v>
      </c>
      <c r="Y25" s="1">
        <v>3</v>
      </c>
      <c r="Z25" s="8">
        <v>3</v>
      </c>
      <c r="AA25" s="8">
        <v>3</v>
      </c>
      <c r="AB25" s="8">
        <v>2</v>
      </c>
      <c r="AC25" s="8">
        <v>3</v>
      </c>
      <c r="AD25" s="8">
        <v>3</v>
      </c>
      <c r="AO25" s="1">
        <v>4</v>
      </c>
      <c r="AP25">
        <v>4</v>
      </c>
      <c r="AQ25">
        <v>5</v>
      </c>
      <c r="AR25">
        <v>4</v>
      </c>
      <c r="AS25">
        <v>3</v>
      </c>
      <c r="AT25">
        <v>4</v>
      </c>
      <c r="AU25">
        <v>4</v>
      </c>
      <c r="AV25">
        <v>4</v>
      </c>
      <c r="AW25">
        <v>5</v>
      </c>
      <c r="AX25">
        <v>5</v>
      </c>
      <c r="AY25" s="1">
        <v>4</v>
      </c>
      <c r="AZ25" s="8">
        <v>4</v>
      </c>
      <c r="BA25" s="8">
        <v>4</v>
      </c>
      <c r="BB25" s="8">
        <v>5</v>
      </c>
      <c r="BC25" s="8">
        <v>5</v>
      </c>
      <c r="BD25" s="8">
        <v>5</v>
      </c>
      <c r="BE25" s="8">
        <v>5</v>
      </c>
      <c r="BF25" s="8">
        <v>5</v>
      </c>
      <c r="BG25" s="8">
        <v>4</v>
      </c>
      <c r="BH25" s="8">
        <v>4</v>
      </c>
      <c r="BI25" s="8">
        <v>4</v>
      </c>
      <c r="BJ25" s="8">
        <v>4</v>
      </c>
      <c r="BK25" s="1">
        <v>5</v>
      </c>
      <c r="BL25" s="8">
        <v>5</v>
      </c>
      <c r="BM25" s="8">
        <v>5</v>
      </c>
      <c r="BN25" s="8">
        <v>5</v>
      </c>
      <c r="BO25" s="8">
        <v>5</v>
      </c>
      <c r="BP25" s="8">
        <v>4</v>
      </c>
    </row>
    <row r="26" spans="1:68" x14ac:dyDescent="0.3">
      <c r="A26">
        <v>12</v>
      </c>
      <c r="B26">
        <v>1</v>
      </c>
      <c r="C26" s="1">
        <v>4</v>
      </c>
      <c r="D26" s="8">
        <v>4</v>
      </c>
      <c r="E26" s="8">
        <v>4</v>
      </c>
      <c r="F26" s="8">
        <v>5</v>
      </c>
      <c r="G26" s="14">
        <v>4</v>
      </c>
      <c r="H26" t="s">
        <v>64</v>
      </c>
      <c r="I26" t="s">
        <v>64</v>
      </c>
      <c r="J26" s="1" t="s">
        <v>64</v>
      </c>
      <c r="K26" t="s">
        <v>64</v>
      </c>
      <c r="L26">
        <v>4</v>
      </c>
      <c r="M26" s="1" t="s">
        <v>64</v>
      </c>
      <c r="N26" s="8" t="s">
        <v>64</v>
      </c>
      <c r="O26" s="8" t="s">
        <v>64</v>
      </c>
      <c r="P26" s="14" t="s">
        <v>64</v>
      </c>
      <c r="Q26" s="8" t="s">
        <v>64</v>
      </c>
      <c r="R26" s="8" t="s">
        <v>64</v>
      </c>
      <c r="S26" s="14" t="s">
        <v>64</v>
      </c>
      <c r="T26" s="8" t="s">
        <v>64</v>
      </c>
      <c r="U26">
        <v>3</v>
      </c>
      <c r="V26" s="14" t="s">
        <v>64</v>
      </c>
      <c r="W26" s="8" t="s">
        <v>64</v>
      </c>
      <c r="X26" s="8" t="s">
        <v>64</v>
      </c>
      <c r="AO26" s="1">
        <v>4</v>
      </c>
      <c r="AP26">
        <v>4</v>
      </c>
      <c r="AQ26">
        <v>4</v>
      </c>
      <c r="AR26">
        <v>3</v>
      </c>
      <c r="AS26">
        <v>5</v>
      </c>
      <c r="AT26">
        <v>4</v>
      </c>
      <c r="AU26">
        <v>3</v>
      </c>
      <c r="AV26">
        <v>3</v>
      </c>
      <c r="AW26">
        <v>2</v>
      </c>
      <c r="AX26">
        <v>4</v>
      </c>
      <c r="AY26" s="1">
        <v>3</v>
      </c>
      <c r="AZ26" s="8">
        <v>2</v>
      </c>
      <c r="BA26" s="8">
        <v>2</v>
      </c>
      <c r="BB26" t="s">
        <v>64</v>
      </c>
      <c r="BC26">
        <v>2</v>
      </c>
      <c r="BD26" t="s">
        <v>64</v>
      </c>
      <c r="BE26" t="s">
        <v>64</v>
      </c>
      <c r="BF26">
        <v>4</v>
      </c>
      <c r="BG26">
        <v>3</v>
      </c>
      <c r="BH26">
        <v>3</v>
      </c>
      <c r="BI26">
        <v>3</v>
      </c>
      <c r="BJ26">
        <v>3</v>
      </c>
    </row>
    <row r="27" spans="1:68" x14ac:dyDescent="0.3">
      <c r="A27">
        <v>12</v>
      </c>
      <c r="B27">
        <v>2</v>
      </c>
      <c r="C27" s="1">
        <v>4</v>
      </c>
      <c r="D27" s="8">
        <v>4</v>
      </c>
      <c r="E27" s="8">
        <v>4</v>
      </c>
      <c r="F27" s="8">
        <v>3</v>
      </c>
      <c r="G27" s="14">
        <v>3</v>
      </c>
      <c r="H27" s="8">
        <v>3</v>
      </c>
      <c r="I27" t="s">
        <v>64</v>
      </c>
      <c r="J27" s="1" t="s">
        <v>64</v>
      </c>
      <c r="K27" t="s">
        <v>64</v>
      </c>
      <c r="L27" t="s">
        <v>65</v>
      </c>
      <c r="M27" s="1">
        <v>3</v>
      </c>
      <c r="N27">
        <v>3</v>
      </c>
      <c r="O27" t="s">
        <v>64</v>
      </c>
      <c r="P27" s="1" t="s">
        <v>64</v>
      </c>
      <c r="Q27" t="s">
        <v>64</v>
      </c>
      <c r="R27" t="s">
        <v>64</v>
      </c>
      <c r="S27" s="1">
        <v>4</v>
      </c>
      <c r="T27" t="s">
        <v>64</v>
      </c>
      <c r="U27">
        <v>4</v>
      </c>
      <c r="V27" s="1">
        <v>4</v>
      </c>
      <c r="W27">
        <v>4</v>
      </c>
      <c r="X27">
        <v>4</v>
      </c>
      <c r="Y27" s="1">
        <v>4</v>
      </c>
      <c r="Z27" s="8">
        <v>5</v>
      </c>
      <c r="AA27" s="8">
        <v>5</v>
      </c>
      <c r="AB27" s="8">
        <v>4</v>
      </c>
      <c r="AC27" s="8">
        <v>4</v>
      </c>
      <c r="AD27" s="8">
        <v>5</v>
      </c>
      <c r="AO27" s="1">
        <v>4</v>
      </c>
      <c r="AP27">
        <v>4</v>
      </c>
      <c r="AQ27">
        <v>4</v>
      </c>
      <c r="AR27">
        <v>4</v>
      </c>
      <c r="AS27">
        <v>5</v>
      </c>
      <c r="AT27">
        <v>5</v>
      </c>
      <c r="AU27">
        <v>5</v>
      </c>
      <c r="AV27">
        <v>4</v>
      </c>
      <c r="AW27">
        <v>4</v>
      </c>
      <c r="AX27">
        <v>4</v>
      </c>
      <c r="AY27" s="1">
        <v>4</v>
      </c>
      <c r="AZ27" s="8">
        <v>4</v>
      </c>
      <c r="BA27" s="8">
        <v>4</v>
      </c>
      <c r="BB27" s="8">
        <v>4</v>
      </c>
      <c r="BC27" s="8">
        <v>4</v>
      </c>
      <c r="BD27" s="8">
        <v>4</v>
      </c>
      <c r="BE27" s="8">
        <v>4</v>
      </c>
      <c r="BF27" s="8">
        <v>4</v>
      </c>
      <c r="BG27">
        <f>AVERAGE(BE27:BF27)</f>
        <v>4</v>
      </c>
    </row>
    <row r="28" spans="1:68" s="61" customFormat="1" x14ac:dyDescent="0.3">
      <c r="A28" s="61">
        <v>13</v>
      </c>
      <c r="C28" s="62"/>
      <c r="G28" s="62"/>
      <c r="J28" s="62"/>
      <c r="M28" s="62"/>
      <c r="P28" s="62"/>
      <c r="S28" s="62"/>
      <c r="V28" s="62"/>
      <c r="Y28" s="62"/>
      <c r="AE28" s="62"/>
      <c r="AO28" s="62"/>
      <c r="AY28" s="62"/>
      <c r="BK28" s="62"/>
    </row>
    <row r="29" spans="1:68" s="61" customFormat="1" x14ac:dyDescent="0.3">
      <c r="A29" s="61">
        <v>13</v>
      </c>
      <c r="C29" s="62"/>
      <c r="G29" s="62"/>
      <c r="J29" s="62"/>
      <c r="M29" s="62"/>
      <c r="P29" s="62"/>
      <c r="S29" s="62"/>
      <c r="V29" s="62"/>
      <c r="Y29" s="62"/>
      <c r="AE29" s="62"/>
      <c r="AO29" s="62"/>
      <c r="AY29" s="62"/>
      <c r="BK29" s="62"/>
    </row>
    <row r="30" spans="1:68" x14ac:dyDescent="0.3">
      <c r="A30">
        <v>14</v>
      </c>
      <c r="B30">
        <v>1</v>
      </c>
      <c r="C30" s="1">
        <v>4</v>
      </c>
      <c r="D30" s="8">
        <v>4</v>
      </c>
      <c r="E30" s="8">
        <v>3</v>
      </c>
      <c r="F30" s="8">
        <v>3</v>
      </c>
      <c r="G30" s="14">
        <v>4</v>
      </c>
      <c r="H30" s="8">
        <v>4</v>
      </c>
      <c r="I30" s="8">
        <v>2</v>
      </c>
      <c r="J30" s="14">
        <v>4</v>
      </c>
      <c r="K30" s="8">
        <v>3</v>
      </c>
      <c r="L30" s="8">
        <v>3</v>
      </c>
      <c r="M30" s="1">
        <v>3</v>
      </c>
      <c r="N30" s="8">
        <v>3</v>
      </c>
      <c r="O30" s="8">
        <v>3</v>
      </c>
      <c r="P30" s="1" t="s">
        <v>64</v>
      </c>
      <c r="Q30">
        <v>3</v>
      </c>
      <c r="R30">
        <v>3</v>
      </c>
      <c r="S30" s="1">
        <v>3</v>
      </c>
      <c r="T30" t="s">
        <v>64</v>
      </c>
      <c r="U30">
        <v>3</v>
      </c>
      <c r="V30" s="1">
        <v>3</v>
      </c>
      <c r="W30">
        <v>3</v>
      </c>
      <c r="X30">
        <v>4</v>
      </c>
      <c r="AO30" s="1">
        <v>5</v>
      </c>
      <c r="AP30">
        <v>5</v>
      </c>
      <c r="AQ30">
        <v>5</v>
      </c>
      <c r="AR30">
        <v>5</v>
      </c>
      <c r="AS30">
        <v>5</v>
      </c>
      <c r="AT30">
        <v>5</v>
      </c>
      <c r="AU30">
        <v>5</v>
      </c>
      <c r="AV30">
        <v>5</v>
      </c>
      <c r="AW30">
        <v>5</v>
      </c>
      <c r="AX30">
        <v>5</v>
      </c>
      <c r="AY30" s="1">
        <v>5</v>
      </c>
      <c r="AZ30" s="8">
        <v>5</v>
      </c>
      <c r="BA30" s="8">
        <v>5</v>
      </c>
      <c r="BB30" s="8">
        <v>5</v>
      </c>
      <c r="BC30" s="8">
        <v>5</v>
      </c>
      <c r="BD30" s="8">
        <v>5</v>
      </c>
      <c r="BE30" s="8">
        <v>5</v>
      </c>
      <c r="BF30" s="8">
        <v>5</v>
      </c>
      <c r="BG30" s="8">
        <v>5</v>
      </c>
      <c r="BH30" s="8">
        <v>5</v>
      </c>
      <c r="BI30" s="8">
        <v>5</v>
      </c>
      <c r="BJ30" s="8">
        <v>5</v>
      </c>
      <c r="BL30" s="8"/>
      <c r="BM30" s="8"/>
      <c r="BN30" s="8"/>
      <c r="BO30" s="8"/>
      <c r="BP30" s="8"/>
    </row>
    <row r="31" spans="1:68" x14ac:dyDescent="0.3">
      <c r="A31">
        <v>14</v>
      </c>
      <c r="B31">
        <v>2</v>
      </c>
      <c r="C31" s="1">
        <v>4</v>
      </c>
      <c r="D31" s="8">
        <v>4</v>
      </c>
      <c r="E31" s="8">
        <v>3</v>
      </c>
      <c r="F31" s="8">
        <v>3</v>
      </c>
      <c r="G31" s="14">
        <v>4</v>
      </c>
      <c r="H31" s="8">
        <v>4</v>
      </c>
      <c r="I31" t="s">
        <v>64</v>
      </c>
      <c r="J31" s="1">
        <v>4</v>
      </c>
      <c r="K31">
        <v>3</v>
      </c>
      <c r="L31">
        <v>4</v>
      </c>
      <c r="M31" s="1">
        <v>3</v>
      </c>
      <c r="N31" s="8">
        <v>3</v>
      </c>
      <c r="O31" t="s">
        <v>64</v>
      </c>
      <c r="P31" s="1" t="s">
        <v>64</v>
      </c>
      <c r="Q31">
        <v>3</v>
      </c>
      <c r="R31" t="s">
        <v>64</v>
      </c>
      <c r="S31" s="1">
        <v>4</v>
      </c>
      <c r="T31">
        <v>4</v>
      </c>
      <c r="U31">
        <v>4</v>
      </c>
      <c r="V31" s="1" t="s">
        <v>64</v>
      </c>
      <c r="W31" t="s">
        <v>64</v>
      </c>
      <c r="X31">
        <v>4</v>
      </c>
      <c r="Y31" s="1">
        <v>5</v>
      </c>
      <c r="Z31" s="8">
        <v>5</v>
      </c>
      <c r="AA31" s="8">
        <v>5</v>
      </c>
      <c r="AB31" s="8">
        <v>5</v>
      </c>
      <c r="AC31" s="8">
        <v>5</v>
      </c>
      <c r="AD31" s="8">
        <v>5</v>
      </c>
      <c r="AO31" s="1">
        <v>5</v>
      </c>
      <c r="AP31">
        <v>5</v>
      </c>
      <c r="AQ31">
        <v>5</v>
      </c>
      <c r="AR31">
        <v>5</v>
      </c>
      <c r="AS31">
        <v>5</v>
      </c>
      <c r="AT31">
        <v>5</v>
      </c>
      <c r="AU31">
        <v>5</v>
      </c>
      <c r="AV31">
        <v>5</v>
      </c>
      <c r="AW31">
        <v>4</v>
      </c>
      <c r="AX31">
        <v>5</v>
      </c>
      <c r="AY31" s="1">
        <v>3</v>
      </c>
      <c r="AZ31" s="8">
        <v>4</v>
      </c>
      <c r="BA31" s="8">
        <v>4</v>
      </c>
      <c r="BB31" s="8">
        <v>3</v>
      </c>
      <c r="BC31" s="8">
        <v>4</v>
      </c>
      <c r="BD31" s="8">
        <v>4</v>
      </c>
      <c r="BE31" s="8">
        <v>5</v>
      </c>
      <c r="BF31" s="8">
        <v>5</v>
      </c>
      <c r="BG31" s="8">
        <v>5</v>
      </c>
      <c r="BH31" t="s">
        <v>64</v>
      </c>
      <c r="BJ31">
        <v>4</v>
      </c>
      <c r="BK31" s="1">
        <v>5</v>
      </c>
      <c r="BL31" s="8">
        <v>5</v>
      </c>
      <c r="BM31" s="8">
        <v>5</v>
      </c>
      <c r="BN31" s="8">
        <v>5</v>
      </c>
      <c r="BO31" s="8">
        <v>5</v>
      </c>
      <c r="BP31" s="8">
        <v>5</v>
      </c>
    </row>
    <row r="32" spans="1:68" x14ac:dyDescent="0.3">
      <c r="A32">
        <v>15</v>
      </c>
      <c r="B32">
        <v>1</v>
      </c>
      <c r="C32" s="1">
        <v>5</v>
      </c>
      <c r="D32" s="8">
        <v>4</v>
      </c>
      <c r="E32" s="8">
        <v>5</v>
      </c>
      <c r="F32" s="8">
        <v>5</v>
      </c>
      <c r="G32" s="14">
        <v>5</v>
      </c>
      <c r="H32" s="8">
        <v>5</v>
      </c>
      <c r="I32" s="8">
        <v>2</v>
      </c>
      <c r="J32" s="14">
        <v>3</v>
      </c>
      <c r="K32" s="8">
        <v>3</v>
      </c>
      <c r="L32" s="8">
        <v>5</v>
      </c>
      <c r="M32" s="1">
        <v>4</v>
      </c>
      <c r="N32" s="8">
        <v>3</v>
      </c>
      <c r="O32" s="8">
        <v>3</v>
      </c>
      <c r="P32" s="14">
        <v>3</v>
      </c>
      <c r="Q32" s="8">
        <v>5</v>
      </c>
      <c r="R32" s="8">
        <v>1</v>
      </c>
      <c r="S32" s="14">
        <v>5</v>
      </c>
      <c r="T32" s="8">
        <v>5</v>
      </c>
      <c r="U32" s="8">
        <v>5</v>
      </c>
      <c r="V32" s="14">
        <v>1</v>
      </c>
      <c r="W32" s="8">
        <v>3</v>
      </c>
      <c r="X32" s="8">
        <v>3</v>
      </c>
      <c r="AO32" s="1">
        <v>5</v>
      </c>
      <c r="AP32">
        <v>5</v>
      </c>
      <c r="AQ32">
        <v>4</v>
      </c>
      <c r="AR32">
        <v>5</v>
      </c>
      <c r="AS32">
        <v>4</v>
      </c>
      <c r="AT32">
        <v>5</v>
      </c>
      <c r="AU32">
        <v>5</v>
      </c>
      <c r="AV32">
        <v>5</v>
      </c>
      <c r="AW32">
        <v>5</v>
      </c>
      <c r="AX32">
        <v>5</v>
      </c>
      <c r="AY32" s="1">
        <v>5</v>
      </c>
      <c r="AZ32" s="8">
        <v>5</v>
      </c>
      <c r="BA32" s="8">
        <v>5</v>
      </c>
      <c r="BB32" s="8">
        <v>5</v>
      </c>
      <c r="BC32" s="8">
        <v>5</v>
      </c>
      <c r="BD32" s="8">
        <v>5</v>
      </c>
      <c r="BE32" s="8">
        <v>5</v>
      </c>
      <c r="BF32" s="8">
        <v>5</v>
      </c>
      <c r="BG32" s="8">
        <v>5</v>
      </c>
      <c r="BH32" s="8">
        <v>5</v>
      </c>
      <c r="BI32" s="8">
        <v>5</v>
      </c>
      <c r="BJ32" s="8">
        <v>5</v>
      </c>
    </row>
    <row r="33" spans="1:68" x14ac:dyDescent="0.3">
      <c r="A33">
        <v>15</v>
      </c>
      <c r="B33" s="12"/>
    </row>
    <row r="34" spans="1:68" x14ac:dyDescent="0.3">
      <c r="A34">
        <v>16</v>
      </c>
      <c r="B34">
        <v>1</v>
      </c>
      <c r="C34" s="10"/>
      <c r="D34" s="11"/>
      <c r="E34" s="11"/>
      <c r="F34" s="11"/>
      <c r="G34" s="10"/>
      <c r="H34" s="11"/>
      <c r="I34" s="11"/>
      <c r="J34" s="10"/>
      <c r="K34" s="11"/>
      <c r="L34" s="11"/>
      <c r="M34" s="10"/>
      <c r="N34" s="11"/>
      <c r="O34" s="11"/>
      <c r="P34" s="10"/>
      <c r="Q34" s="11"/>
      <c r="R34" s="11"/>
      <c r="S34" s="10"/>
      <c r="T34" s="11"/>
      <c r="U34" s="11"/>
      <c r="V34" s="10"/>
      <c r="W34" s="11"/>
      <c r="X34" s="11"/>
      <c r="Y34" s="10"/>
      <c r="Z34" s="11"/>
      <c r="AA34" s="11"/>
      <c r="AB34" s="11"/>
      <c r="AC34" s="11"/>
      <c r="AD34" s="11"/>
      <c r="AE34" s="10"/>
      <c r="AF34" s="11"/>
      <c r="AG34" s="11"/>
      <c r="AH34" s="11"/>
      <c r="AI34" s="11"/>
      <c r="AJ34" s="11"/>
      <c r="AK34" s="11"/>
      <c r="AL34" s="11"/>
      <c r="AM34" s="11"/>
      <c r="AN34" s="11"/>
      <c r="AO34" s="1">
        <v>5</v>
      </c>
      <c r="AP34">
        <v>5</v>
      </c>
      <c r="AQ34">
        <v>5</v>
      </c>
      <c r="AR34">
        <v>5</v>
      </c>
      <c r="AS34">
        <v>5</v>
      </c>
      <c r="AT34">
        <v>5</v>
      </c>
      <c r="AU34">
        <v>5</v>
      </c>
      <c r="AV34">
        <v>5</v>
      </c>
      <c r="AW34">
        <v>5</v>
      </c>
      <c r="AX34">
        <v>5</v>
      </c>
      <c r="AY34" s="1">
        <v>5</v>
      </c>
      <c r="AZ34" s="8">
        <v>5</v>
      </c>
      <c r="BA34" s="8">
        <v>5</v>
      </c>
      <c r="BB34" s="8">
        <v>5</v>
      </c>
      <c r="BC34" s="8">
        <v>5</v>
      </c>
      <c r="BD34" s="8">
        <v>5</v>
      </c>
      <c r="BE34" s="8">
        <v>5</v>
      </c>
      <c r="BF34" s="8">
        <v>5</v>
      </c>
      <c r="BG34" s="8">
        <v>5</v>
      </c>
      <c r="BH34" s="8">
        <v>5</v>
      </c>
      <c r="BI34" s="8">
        <v>5</v>
      </c>
      <c r="BJ34" s="8">
        <v>5</v>
      </c>
    </row>
    <row r="35" spans="1:68" x14ac:dyDescent="0.3">
      <c r="A35">
        <v>16</v>
      </c>
    </row>
    <row r="36" spans="1:68" x14ac:dyDescent="0.3">
      <c r="A36">
        <v>17</v>
      </c>
      <c r="B36">
        <v>2</v>
      </c>
      <c r="C36" s="1">
        <v>2.5</v>
      </c>
      <c r="D36" s="8">
        <v>2</v>
      </c>
      <c r="E36" s="8">
        <v>2</v>
      </c>
      <c r="F36" s="8">
        <v>2.5</v>
      </c>
      <c r="G36" s="14">
        <v>2.5</v>
      </c>
      <c r="H36" s="8">
        <v>2</v>
      </c>
      <c r="I36" s="8">
        <v>2</v>
      </c>
      <c r="J36" s="14">
        <v>2.5</v>
      </c>
      <c r="K36" s="8">
        <v>2.5</v>
      </c>
      <c r="L36" s="8">
        <v>4</v>
      </c>
      <c r="M36" s="1">
        <v>2</v>
      </c>
      <c r="N36" s="8">
        <v>2</v>
      </c>
      <c r="O36" s="8">
        <v>2.5</v>
      </c>
      <c r="P36" s="14">
        <v>2.5</v>
      </c>
      <c r="Q36" s="8">
        <v>2.5</v>
      </c>
      <c r="R36" s="8">
        <v>3</v>
      </c>
      <c r="S36" s="14">
        <v>2.5</v>
      </c>
      <c r="T36" s="8">
        <v>3</v>
      </c>
      <c r="U36" s="8">
        <v>3</v>
      </c>
      <c r="V36" s="14">
        <v>2.5</v>
      </c>
      <c r="W36" s="8">
        <v>2.5</v>
      </c>
      <c r="X36" s="8">
        <v>2.5</v>
      </c>
      <c r="Y36" s="1">
        <v>2.5</v>
      </c>
      <c r="Z36" s="8">
        <v>2.5</v>
      </c>
      <c r="AA36" s="8">
        <v>2.5</v>
      </c>
      <c r="AB36" s="8">
        <v>2</v>
      </c>
      <c r="AC36">
        <f>AVERAGE(Y36,Z36,AA36,AB36,AD36)</f>
        <v>2.2999999999999998</v>
      </c>
      <c r="AD36">
        <v>2</v>
      </c>
      <c r="AO36" s="1">
        <v>4</v>
      </c>
      <c r="AP36">
        <v>4</v>
      </c>
      <c r="AQ36">
        <v>5</v>
      </c>
      <c r="AR36">
        <v>5</v>
      </c>
      <c r="AS36">
        <v>5</v>
      </c>
      <c r="AT36">
        <v>4.5</v>
      </c>
      <c r="AU36">
        <v>4.5</v>
      </c>
      <c r="AV36">
        <v>4</v>
      </c>
      <c r="AW36">
        <v>4</v>
      </c>
      <c r="AX36">
        <v>5</v>
      </c>
      <c r="AY36" s="1">
        <v>3.5</v>
      </c>
      <c r="AZ36" s="8">
        <v>3.5</v>
      </c>
      <c r="BA36" s="8">
        <v>4</v>
      </c>
      <c r="BB36" s="8">
        <v>4</v>
      </c>
      <c r="BC36" s="8">
        <v>4.5</v>
      </c>
      <c r="BD36" s="8">
        <v>5</v>
      </c>
      <c r="BE36" s="8">
        <v>4.5</v>
      </c>
      <c r="BF36" s="8">
        <v>4</v>
      </c>
      <c r="BG36" s="8">
        <v>4</v>
      </c>
      <c r="BH36" s="8">
        <v>4.5</v>
      </c>
      <c r="BI36" s="8">
        <v>4.5</v>
      </c>
      <c r="BJ36" s="8">
        <v>4</v>
      </c>
      <c r="BK36" s="1">
        <v>4</v>
      </c>
      <c r="BL36" s="8">
        <v>4</v>
      </c>
      <c r="BM36" s="8">
        <v>4</v>
      </c>
      <c r="BN36" s="8">
        <v>4</v>
      </c>
      <c r="BO36" s="8">
        <v>4.5</v>
      </c>
      <c r="BP36" s="8">
        <v>4.5</v>
      </c>
    </row>
    <row r="37" spans="1:68" x14ac:dyDescent="0.3">
      <c r="A37">
        <v>17</v>
      </c>
    </row>
    <row r="38" spans="1:68" s="58" customFormat="1" x14ac:dyDescent="0.3">
      <c r="C38" s="59"/>
      <c r="G38" s="59"/>
      <c r="J38" s="59"/>
      <c r="M38" s="59"/>
      <c r="P38" s="59"/>
      <c r="S38" s="59"/>
      <c r="V38" s="59"/>
      <c r="Y38" s="59"/>
      <c r="AE38" s="59"/>
      <c r="AO38" s="59"/>
      <c r="AY38" s="59"/>
      <c r="BK38" s="59"/>
    </row>
    <row r="39" spans="1:68" x14ac:dyDescent="0.3">
      <c r="A39" t="s">
        <v>68</v>
      </c>
      <c r="B39" t="s">
        <v>66</v>
      </c>
      <c r="C39" s="1">
        <f t="shared" ref="C39:AD39" si="0">AVERAGE(C4:C37)</f>
        <v>3.14</v>
      </c>
      <c r="D39" s="1">
        <f t="shared" si="0"/>
        <v>3.4</v>
      </c>
      <c r="E39" s="1">
        <f t="shared" si="0"/>
        <v>3.48</v>
      </c>
      <c r="F39" s="1">
        <f t="shared" si="0"/>
        <v>2.8958333333333335</v>
      </c>
      <c r="G39" s="1">
        <f t="shared" si="0"/>
        <v>3.02</v>
      </c>
      <c r="H39" s="1">
        <f t="shared" si="0"/>
        <v>2.6363636363636362</v>
      </c>
      <c r="I39" s="1">
        <f t="shared" si="0"/>
        <v>2.4500000000000002</v>
      </c>
      <c r="J39" s="1">
        <f t="shared" si="0"/>
        <v>3.2391304347826089</v>
      </c>
      <c r="K39" s="1">
        <f t="shared" si="0"/>
        <v>2.9782608695652173</v>
      </c>
      <c r="L39" s="1">
        <f t="shared" si="0"/>
        <v>4</v>
      </c>
      <c r="M39" s="1">
        <f t="shared" si="0"/>
        <v>2.7083333333333335</v>
      </c>
      <c r="N39" s="1">
        <f t="shared" si="0"/>
        <v>2.9565217391304346</v>
      </c>
      <c r="O39" s="1">
        <f t="shared" si="0"/>
        <v>3.0750000000000002</v>
      </c>
      <c r="P39" s="1">
        <f t="shared" si="0"/>
        <v>2.9210526315789473</v>
      </c>
      <c r="Q39" s="1">
        <f t="shared" si="0"/>
        <v>3.0714285714285716</v>
      </c>
      <c r="R39" s="1">
        <f t="shared" si="0"/>
        <v>3.0526315789473686</v>
      </c>
      <c r="S39" s="1">
        <f t="shared" si="0"/>
        <v>3.0476190476190474</v>
      </c>
      <c r="T39" s="1">
        <f t="shared" si="0"/>
        <v>3</v>
      </c>
      <c r="U39" s="1">
        <f t="shared" si="0"/>
        <v>3</v>
      </c>
      <c r="V39" s="1">
        <f t="shared" si="0"/>
        <v>2.7391304347826089</v>
      </c>
      <c r="W39" s="1">
        <f t="shared" si="0"/>
        <v>2.6749999999999998</v>
      </c>
      <c r="X39" s="1">
        <f t="shared" si="0"/>
        <v>2.8809523809523809</v>
      </c>
      <c r="Y39" s="1">
        <f t="shared" si="0"/>
        <v>3.625</v>
      </c>
      <c r="Z39" s="1">
        <f t="shared" si="0"/>
        <v>3.7307692307692308</v>
      </c>
      <c r="AA39" s="1">
        <f t="shared" si="0"/>
        <v>4.1363636363636367</v>
      </c>
      <c r="AB39" s="1">
        <f t="shared" si="0"/>
        <v>3.6363636363636362</v>
      </c>
      <c r="AC39" s="1">
        <f t="shared" si="0"/>
        <v>4.1083333333333334</v>
      </c>
      <c r="AD39" s="1">
        <f t="shared" si="0"/>
        <v>3.6846153846153844</v>
      </c>
      <c r="AF39" s="13"/>
      <c r="AG39" s="13"/>
      <c r="AH39" s="13"/>
      <c r="AI39" s="13"/>
      <c r="AJ39" s="13"/>
      <c r="AK39" s="13"/>
      <c r="AL39" s="13"/>
      <c r="AM39" s="13"/>
      <c r="AN39" s="13"/>
      <c r="AO39" s="1">
        <f t="shared" ref="AO39:BP39" si="1">AVERAGE(AO4:AO37)</f>
        <v>4.2962962962962967</v>
      </c>
      <c r="AP39" s="1">
        <f t="shared" si="1"/>
        <v>4.2307692307692308</v>
      </c>
      <c r="AQ39" s="1">
        <f t="shared" si="1"/>
        <v>4.4230769230769234</v>
      </c>
      <c r="AR39" s="1">
        <f t="shared" si="1"/>
        <v>4.1851851851851851</v>
      </c>
      <c r="AS39" s="1">
        <f t="shared" si="1"/>
        <v>4.6481481481481479</v>
      </c>
      <c r="AT39" s="1">
        <f t="shared" si="1"/>
        <v>4.2407407407407405</v>
      </c>
      <c r="AU39" s="1">
        <f t="shared" si="1"/>
        <v>4.4259259259259256</v>
      </c>
      <c r="AV39" s="1">
        <f t="shared" si="1"/>
        <v>4.4259259259259256</v>
      </c>
      <c r="AW39" s="1">
        <f t="shared" si="1"/>
        <v>4.3703703703703702</v>
      </c>
      <c r="AX39" s="1">
        <f t="shared" si="1"/>
        <v>4.6296296296296298</v>
      </c>
      <c r="AY39" s="1">
        <f t="shared" si="1"/>
        <v>4.1296296296296298</v>
      </c>
      <c r="AZ39" s="1">
        <f t="shared" si="1"/>
        <v>4.0740740740740744</v>
      </c>
      <c r="BA39" s="1">
        <f t="shared" si="1"/>
        <v>4.2592592592592595</v>
      </c>
      <c r="BB39" s="1">
        <f t="shared" si="1"/>
        <v>4.0769230769230766</v>
      </c>
      <c r="BC39" s="1">
        <f t="shared" si="1"/>
        <v>4.0925925925925926</v>
      </c>
      <c r="BD39" s="1">
        <f t="shared" si="1"/>
        <v>4.2692307692307692</v>
      </c>
      <c r="BE39" s="1">
        <f t="shared" si="1"/>
        <v>4.46</v>
      </c>
      <c r="BF39" s="1">
        <f t="shared" si="1"/>
        <v>4.5384615384615383</v>
      </c>
      <c r="BG39" s="1">
        <f t="shared" si="1"/>
        <v>4.2962962962962967</v>
      </c>
      <c r="BH39" s="1">
        <f t="shared" si="1"/>
        <v>4.145833333333333</v>
      </c>
      <c r="BI39" s="1">
        <f t="shared" si="1"/>
        <v>4.26</v>
      </c>
      <c r="BJ39" s="1">
        <f t="shared" si="1"/>
        <v>4.2692307692307692</v>
      </c>
      <c r="BK39" s="1">
        <f t="shared" si="1"/>
        <v>4.75</v>
      </c>
      <c r="BL39" s="1">
        <f t="shared" si="1"/>
        <v>4.75</v>
      </c>
      <c r="BM39" s="1">
        <f t="shared" si="1"/>
        <v>4.8181818181818183</v>
      </c>
      <c r="BN39" s="1">
        <f t="shared" si="1"/>
        <v>4.7272727272727275</v>
      </c>
      <c r="BO39" s="1">
        <f t="shared" si="1"/>
        <v>4.791666666666667</v>
      </c>
      <c r="BP39" s="1">
        <f t="shared" si="1"/>
        <v>4.791666666666667</v>
      </c>
    </row>
    <row r="40" spans="1:68" x14ac:dyDescent="0.3">
      <c r="B40" t="s">
        <v>67</v>
      </c>
      <c r="C40" s="1">
        <f t="shared" ref="C40:AD40" si="2">STDEV(C4:C37)</f>
        <v>1.1860297916438129</v>
      </c>
      <c r="D40" s="1">
        <f t="shared" si="2"/>
        <v>1.0801234497346435</v>
      </c>
      <c r="E40" s="1">
        <f t="shared" si="2"/>
        <v>1.1224972160321827</v>
      </c>
      <c r="F40" s="1">
        <f t="shared" si="2"/>
        <v>1.2156512538612763</v>
      </c>
      <c r="G40" s="1">
        <f t="shared" si="2"/>
        <v>1.0255080041943441</v>
      </c>
      <c r="H40" s="1">
        <f t="shared" si="2"/>
        <v>1.2167659925061518</v>
      </c>
      <c r="I40" s="1">
        <f t="shared" si="2"/>
        <v>1.0500626547722611</v>
      </c>
      <c r="J40" s="1">
        <f t="shared" si="2"/>
        <v>1.1468292773139113</v>
      </c>
      <c r="K40" s="1">
        <f t="shared" si="2"/>
        <v>1.2105432746345111</v>
      </c>
      <c r="L40" s="1">
        <f t="shared" si="2"/>
        <v>0.88465173692938281</v>
      </c>
      <c r="M40" s="1">
        <f t="shared" si="2"/>
        <v>1.0417028979206271</v>
      </c>
      <c r="N40" s="1">
        <f t="shared" si="2"/>
        <v>1.1069310921135729</v>
      </c>
      <c r="O40" s="1">
        <f t="shared" si="2"/>
        <v>0.92159758314741547</v>
      </c>
      <c r="P40" s="1">
        <f t="shared" si="2"/>
        <v>1.1816085774948302</v>
      </c>
      <c r="Q40" s="1">
        <f t="shared" si="2"/>
        <v>1.0035650736961987</v>
      </c>
      <c r="R40" s="1">
        <f t="shared" si="2"/>
        <v>1.0787690624311024</v>
      </c>
      <c r="S40" s="1">
        <f t="shared" si="2"/>
        <v>0.96053060733068163</v>
      </c>
      <c r="T40" s="1">
        <f t="shared" si="2"/>
        <v>1</v>
      </c>
      <c r="U40" s="1">
        <f t="shared" si="2"/>
        <v>1.044465935734187</v>
      </c>
      <c r="V40" s="1">
        <f t="shared" si="2"/>
        <v>0.90289389814326915</v>
      </c>
      <c r="W40" s="1">
        <f t="shared" si="2"/>
        <v>0.79925952573221393</v>
      </c>
      <c r="X40" s="1">
        <f t="shared" si="2"/>
        <v>0.99880881434789515</v>
      </c>
      <c r="Y40" s="1">
        <f t="shared" si="2"/>
        <v>1.2635627839925125</v>
      </c>
      <c r="Z40" s="1">
        <f t="shared" si="2"/>
        <v>1.0530785151043394</v>
      </c>
      <c r="AA40" s="1">
        <f t="shared" si="2"/>
        <v>0.95107594572960008</v>
      </c>
      <c r="AB40" s="1">
        <f t="shared" si="2"/>
        <v>1.286291356787199</v>
      </c>
      <c r="AC40" s="1">
        <f t="shared" si="2"/>
        <v>0.94142863711907487</v>
      </c>
      <c r="AD40" s="1">
        <f t="shared" si="2"/>
        <v>1.3939429411123416</v>
      </c>
      <c r="AF40" s="13"/>
      <c r="AG40" s="13"/>
      <c r="AH40" s="13"/>
      <c r="AI40" s="13"/>
      <c r="AJ40" s="13"/>
      <c r="AK40" s="13"/>
      <c r="AL40" s="13"/>
      <c r="AM40" s="13"/>
      <c r="AN40" s="13"/>
      <c r="AO40" s="1">
        <f t="shared" ref="AO40:BO40" si="3">STDEV(AO4:AO37)</f>
        <v>0.54170775649541236</v>
      </c>
      <c r="AP40" s="1">
        <f t="shared" si="3"/>
        <v>0.71036285419170508</v>
      </c>
      <c r="AQ40" s="1">
        <f t="shared" si="3"/>
        <v>0.70274188280346195</v>
      </c>
      <c r="AR40" s="1">
        <f t="shared" si="3"/>
        <v>0.96225044864937637</v>
      </c>
      <c r="AS40" s="1">
        <f t="shared" si="3"/>
        <v>0.61729582134834704</v>
      </c>
      <c r="AT40" s="1">
        <f t="shared" si="3"/>
        <v>0.75154162547048176</v>
      </c>
      <c r="AU40" s="1">
        <f t="shared" si="3"/>
        <v>0.68925410776521667</v>
      </c>
      <c r="AV40" s="1">
        <f t="shared" si="3"/>
        <v>0.84014311628463378</v>
      </c>
      <c r="AW40" s="1">
        <f t="shared" si="3"/>
        <v>0.88353086003080894</v>
      </c>
      <c r="AX40" s="1">
        <f t="shared" si="3"/>
        <v>0.49210287762341165</v>
      </c>
      <c r="AY40" s="1">
        <f t="shared" si="3"/>
        <v>0.61382458958616759</v>
      </c>
      <c r="AZ40" s="1">
        <f t="shared" si="3"/>
        <v>0.86272938648338282</v>
      </c>
      <c r="BA40" s="1">
        <f t="shared" si="3"/>
        <v>0.85900625020528054</v>
      </c>
      <c r="BB40" s="1">
        <f t="shared" si="3"/>
        <v>0.84489416724590705</v>
      </c>
      <c r="BC40" s="1">
        <f t="shared" si="3"/>
        <v>0.83247819372037823</v>
      </c>
      <c r="BD40" s="1">
        <f t="shared" si="3"/>
        <v>0.77757017986506249</v>
      </c>
      <c r="BE40" s="1">
        <f t="shared" si="3"/>
        <v>0.64420493633625564</v>
      </c>
      <c r="BF40" s="1">
        <f t="shared" si="3"/>
        <v>0.64688603205011164</v>
      </c>
      <c r="BG40" s="1">
        <f t="shared" si="3"/>
        <v>0.66880000545263674</v>
      </c>
      <c r="BH40" s="1">
        <f t="shared" si="3"/>
        <v>0.74424117565224179</v>
      </c>
      <c r="BI40" s="1">
        <f t="shared" si="3"/>
        <v>0.66332495807108005</v>
      </c>
      <c r="BJ40" s="1">
        <f t="shared" si="3"/>
        <v>0.72430337885128337</v>
      </c>
      <c r="BK40" s="1">
        <f t="shared" si="3"/>
        <v>0.62158156050806102</v>
      </c>
      <c r="BL40" s="1">
        <f t="shared" si="3"/>
        <v>0.45226701686664544</v>
      </c>
      <c r="BM40" s="1">
        <f t="shared" si="3"/>
        <v>0.40451991747794519</v>
      </c>
      <c r="BN40" s="1">
        <f t="shared" si="3"/>
        <v>0.46709936649691386</v>
      </c>
      <c r="BO40" s="1">
        <f t="shared" si="3"/>
        <v>0.58225007644065896</v>
      </c>
      <c r="BP40" s="1">
        <f t="shared" ref="BP40" si="4">STDEV(BP4:BP37)</f>
        <v>0.39648073054937955</v>
      </c>
    </row>
    <row r="42" spans="1:68" x14ac:dyDescent="0.3">
      <c r="A42" t="s">
        <v>69</v>
      </c>
      <c r="B42" t="s">
        <v>66</v>
      </c>
      <c r="C42" s="1">
        <f>AVERAGE(C39:F39)</f>
        <v>3.2289583333333334</v>
      </c>
      <c r="G42" s="1">
        <f>AVERAGE(G39:I39)</f>
        <v>2.7021212121212117</v>
      </c>
      <c r="J42" s="1">
        <f>AVERAGE(J39:L39)</f>
        <v>3.4057971014492754</v>
      </c>
      <c r="M42" s="1">
        <f>AVERAGE(M39:O39)</f>
        <v>2.9132850241545896</v>
      </c>
      <c r="P42" s="1">
        <f>AVERAGE(P39:R39)</f>
        <v>3.0150375939849625</v>
      </c>
      <c r="S42" s="1">
        <f>AVERAGE(S39:U39)</f>
        <v>3.0158730158730158</v>
      </c>
      <c r="V42" s="1">
        <f>AVERAGE(V39:X39)</f>
        <v>2.7650276052449967</v>
      </c>
      <c r="Y42" s="1">
        <f>+AVERAGE(Y39:AD39)</f>
        <v>3.8202408702408701</v>
      </c>
      <c r="AO42" s="1">
        <f>AVERAGE(AO39:AR39)</f>
        <v>4.2838319088319086</v>
      </c>
      <c r="AS42" s="1">
        <f>AVERAGE(AS39:AU39)</f>
        <v>4.4382716049382713</v>
      </c>
      <c r="AV42" s="1">
        <f>AVERAGE(AV39:AX39)</f>
        <v>4.4753086419753085</v>
      </c>
      <c r="AY42" s="1">
        <f>AVERAGE(AY39:BA39)</f>
        <v>4.1543209876543212</v>
      </c>
      <c r="BB42" s="1">
        <f>AVERAGE(BB39:BD39)</f>
        <v>4.1462488129154798</v>
      </c>
      <c r="BE42" s="1">
        <f>AVERAGE(BE39:BG39)</f>
        <v>4.431585944919278</v>
      </c>
      <c r="BH42" s="1">
        <f>AVERAGE(BH39:BJ39)</f>
        <v>4.2250213675213679</v>
      </c>
      <c r="BK42" s="1">
        <f>+AVERAGE(BK39:BP39)</f>
        <v>4.7714646464646471</v>
      </c>
    </row>
    <row r="43" spans="1:68" x14ac:dyDescent="0.3">
      <c r="B43" t="s">
        <v>67</v>
      </c>
      <c r="C43" s="1">
        <f>STDEV(C39:F39)</f>
        <v>0.26530675379852481</v>
      </c>
      <c r="G43" s="1">
        <f>STDEV(G39:I39)</f>
        <v>0.29063386601897406</v>
      </c>
      <c r="J43" s="1">
        <f>STDEV(J39:L39)</f>
        <v>0.5308682002142715</v>
      </c>
      <c r="M43" s="1">
        <f>STDEV(M39:O39)</f>
        <v>0.18711806768064373</v>
      </c>
      <c r="P43" s="1">
        <f>STDEV(P39:R39)</f>
        <v>8.1934190668057891E-2</v>
      </c>
      <c r="S43" s="1">
        <f>STDEV(S39:U39)</f>
        <v>2.7492869961410652E-2</v>
      </c>
      <c r="V43" s="1">
        <f>STDEV(V39:X39)</f>
        <v>0.10539019586022769</v>
      </c>
      <c r="Y43" s="1">
        <f>STDEV(Y39:AD39)</f>
        <v>0.23717510481643675</v>
      </c>
      <c r="AO43" s="1">
        <f>STDEV(AO39:AR39)</f>
        <v>0.1034268805104572</v>
      </c>
      <c r="AS43" s="1">
        <f>STDEV(AS39:AU39)</f>
        <v>0.20398409434392972</v>
      </c>
      <c r="AV43" s="1">
        <f>STDEV(AV39:AX39)</f>
        <v>0.13650212584874083</v>
      </c>
      <c r="AY43" s="1">
        <f>STDEV(AY39:BA39)</f>
        <v>9.5029656286053407E-2</v>
      </c>
      <c r="BB43" s="1">
        <f>STDEV(BB39:BD39)</f>
        <v>0.10679327981985183</v>
      </c>
      <c r="BE43" s="1">
        <f>STDEV(BE39:BG39)</f>
        <v>0.12355775986491192</v>
      </c>
      <c r="BH43" s="1">
        <f>STDEV(BH39:BJ39)</f>
        <v>6.8733982454619161E-2</v>
      </c>
      <c r="BK43" s="1">
        <f>STDEV(BK39:BP39)</f>
        <v>3.4272803186512268E-2</v>
      </c>
    </row>
    <row r="45" spans="1:68" s="15" customFormat="1" x14ac:dyDescent="0.3">
      <c r="A45" s="15" t="s">
        <v>70</v>
      </c>
      <c r="B45" s="15" t="s">
        <v>66</v>
      </c>
      <c r="C45" s="16">
        <f>AVERAGE(C39:AD39)</f>
        <v>3.1888822576165254</v>
      </c>
      <c r="G45" s="16"/>
      <c r="J45" s="16"/>
      <c r="M45" s="16"/>
      <c r="P45" s="16"/>
      <c r="S45" s="16"/>
      <c r="V45" s="16"/>
      <c r="Y45" s="16"/>
      <c r="AE45" s="16"/>
      <c r="AO45" s="16">
        <f>AVERAGE(AO39:BP39)</f>
        <v>4.4062995569245569</v>
      </c>
      <c r="AY45" s="16"/>
      <c r="BK45" s="16"/>
    </row>
    <row r="46" spans="1:68" s="15" customFormat="1" x14ac:dyDescent="0.3">
      <c r="B46" s="15" t="s">
        <v>67</v>
      </c>
      <c r="C46" s="16">
        <f>AVERAGE(STDEV(C39:AD39))</f>
        <v>0.45254563789170804</v>
      </c>
      <c r="G46" s="16"/>
      <c r="J46" s="16"/>
      <c r="M46" s="16"/>
      <c r="P46" s="16"/>
      <c r="S46" s="16"/>
      <c r="V46" s="16"/>
      <c r="Y46" s="16"/>
      <c r="AE46" s="16"/>
      <c r="AO46" s="16">
        <f>AVERAGE(STDEV(AO39:BP39))</f>
        <v>0.24423607856834362</v>
      </c>
      <c r="AY46" s="16"/>
      <c r="BK46" s="16"/>
    </row>
  </sheetData>
  <mergeCells count="19">
    <mergeCell ref="BH2:BJ2"/>
    <mergeCell ref="BK2:BP2"/>
    <mergeCell ref="S2:U2"/>
    <mergeCell ref="V2:X2"/>
    <mergeCell ref="Y2:AD2"/>
    <mergeCell ref="C1:AD1"/>
    <mergeCell ref="AE1:AN1"/>
    <mergeCell ref="AO1:BP1"/>
    <mergeCell ref="AO2:AR2"/>
    <mergeCell ref="AS2:AU2"/>
    <mergeCell ref="AV2:AX2"/>
    <mergeCell ref="AY2:BA2"/>
    <mergeCell ref="C2:F2"/>
    <mergeCell ref="G2:I2"/>
    <mergeCell ref="J2:L2"/>
    <mergeCell ref="M2:O2"/>
    <mergeCell ref="P2:R2"/>
    <mergeCell ref="BB2:BD2"/>
    <mergeCell ref="BE2:BG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46"/>
  <sheetViews>
    <sheetView topLeftCell="C1" zoomScale="75" zoomScaleNormal="75" workbookViewId="0">
      <pane ySplit="1" topLeftCell="A21" activePane="bottomLeft" state="frozen"/>
      <selection pane="bottomLeft" activeCell="C42" sqref="C42"/>
    </sheetView>
  </sheetViews>
  <sheetFormatPr defaultRowHeight="14.4" x14ac:dyDescent="0.3"/>
  <cols>
    <col min="1" max="1" width="11.88671875" bestFit="1" customWidth="1"/>
    <col min="2" max="2" width="11.88671875" customWidth="1"/>
    <col min="3" max="3" width="6.6640625" style="1" customWidth="1"/>
    <col min="4" max="6" width="6.6640625" customWidth="1"/>
    <col min="7" max="7" width="6.6640625" style="1" customWidth="1"/>
    <col min="8" max="9" width="6.6640625" customWidth="1"/>
    <col min="10" max="10" width="6.6640625" style="1" customWidth="1"/>
    <col min="11" max="12" width="6.6640625" customWidth="1"/>
    <col min="13" max="13" width="6.6640625" style="1" customWidth="1"/>
    <col min="14" max="15" width="6.6640625" customWidth="1"/>
    <col min="16" max="16" width="6.6640625" style="1" customWidth="1"/>
    <col min="17" max="18" width="6.6640625" customWidth="1"/>
    <col min="19" max="19" width="6.6640625" style="1" customWidth="1"/>
    <col min="20" max="21" width="6.6640625" customWidth="1"/>
    <col min="22" max="22" width="6.6640625" style="1" customWidth="1"/>
    <col min="23" max="24" width="6.6640625" customWidth="1"/>
    <col min="25" max="25" width="6.6640625" style="1" customWidth="1"/>
    <col min="26" max="30" width="6.6640625" customWidth="1"/>
    <col min="31" max="31" width="3.6640625" style="1" customWidth="1"/>
    <col min="32" max="40" width="3.6640625" customWidth="1"/>
    <col min="41" max="41" width="6.6640625" style="1" customWidth="1"/>
    <col min="42" max="50" width="6.6640625" customWidth="1"/>
    <col min="51" max="51" width="6.6640625" style="1" customWidth="1"/>
    <col min="52" max="62" width="6.6640625" customWidth="1"/>
    <col min="63" max="63" width="6.6640625" style="1" customWidth="1"/>
    <col min="64" max="68" width="6.6640625" customWidth="1"/>
    <col min="69" max="69" width="3.6640625" style="1" customWidth="1"/>
    <col min="70" max="78" width="3.6640625" customWidth="1"/>
    <col min="79" max="80" width="16.33203125" style="7" customWidth="1"/>
    <col min="81" max="83" width="9.109375" style="7"/>
    <col min="84" max="84" width="9.109375" style="1"/>
  </cols>
  <sheetData>
    <row r="1" spans="1:84" s="2" customFormat="1" ht="15" thickBot="1" x14ac:dyDescent="0.35">
      <c r="A1" s="2" t="s">
        <v>0</v>
      </c>
      <c r="B1" s="2" t="s">
        <v>38</v>
      </c>
      <c r="C1" s="76" t="s">
        <v>1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8"/>
      <c r="AE1" s="79" t="s">
        <v>52</v>
      </c>
      <c r="AF1" s="80"/>
      <c r="AG1" s="80"/>
      <c r="AH1" s="80"/>
      <c r="AI1" s="80"/>
      <c r="AJ1" s="80"/>
      <c r="AK1" s="80"/>
      <c r="AL1" s="80"/>
      <c r="AM1" s="80"/>
      <c r="AN1" s="81"/>
      <c r="AO1" s="82" t="s">
        <v>53</v>
      </c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4"/>
      <c r="BQ1" s="79" t="s">
        <v>52</v>
      </c>
      <c r="BR1" s="80"/>
      <c r="BS1" s="80"/>
      <c r="BT1" s="80"/>
      <c r="BU1" s="80"/>
      <c r="BV1" s="80"/>
      <c r="BW1" s="80"/>
      <c r="BX1" s="80"/>
      <c r="BY1" s="80"/>
      <c r="BZ1" s="81"/>
      <c r="CA1" s="87" t="s">
        <v>60</v>
      </c>
      <c r="CB1" s="87"/>
      <c r="CC1" s="87"/>
      <c r="CD1" s="87"/>
      <c r="CE1" s="87"/>
      <c r="CF1" s="3"/>
    </row>
    <row r="2" spans="1:84" ht="15" thickTop="1" x14ac:dyDescent="0.3">
      <c r="A2" s="4" t="s">
        <v>39</v>
      </c>
      <c r="B2" s="5" t="s">
        <v>40</v>
      </c>
      <c r="C2" s="85" t="s">
        <v>9</v>
      </c>
      <c r="D2" s="85"/>
      <c r="E2" s="85"/>
      <c r="F2" s="85"/>
      <c r="G2" s="85" t="s">
        <v>10</v>
      </c>
      <c r="H2" s="85"/>
      <c r="I2" s="85"/>
      <c r="J2" s="85" t="s">
        <v>11</v>
      </c>
      <c r="K2" s="85"/>
      <c r="L2" s="85"/>
      <c r="M2" s="86" t="s">
        <v>15</v>
      </c>
      <c r="N2" s="75"/>
      <c r="O2" s="75"/>
      <c r="P2" s="75" t="s">
        <v>19</v>
      </c>
      <c r="Q2" s="75"/>
      <c r="R2" s="75"/>
      <c r="S2" s="75" t="s">
        <v>23</v>
      </c>
      <c r="T2" s="75"/>
      <c r="U2" s="75"/>
      <c r="V2" s="75" t="s">
        <v>27</v>
      </c>
      <c r="W2" s="75"/>
      <c r="X2" s="75"/>
      <c r="Y2" s="75" t="s">
        <v>31</v>
      </c>
      <c r="Z2" s="75"/>
      <c r="AA2" s="75"/>
      <c r="AB2" s="75"/>
      <c r="AC2" s="75"/>
      <c r="AD2" s="75"/>
      <c r="AE2" s="1" t="s">
        <v>42</v>
      </c>
      <c r="AF2" t="s">
        <v>43</v>
      </c>
      <c r="AG2" t="s">
        <v>44</v>
      </c>
      <c r="AH2" t="s">
        <v>45</v>
      </c>
      <c r="AI2" t="s">
        <v>46</v>
      </c>
      <c r="AJ2" t="s">
        <v>47</v>
      </c>
      <c r="AK2" t="s">
        <v>48</v>
      </c>
      <c r="AL2" t="s">
        <v>49</v>
      </c>
      <c r="AM2" t="s">
        <v>50</v>
      </c>
      <c r="AN2" t="s">
        <v>51</v>
      </c>
      <c r="AO2" s="85" t="s">
        <v>9</v>
      </c>
      <c r="AP2" s="85"/>
      <c r="AQ2" s="85"/>
      <c r="AR2" s="85"/>
      <c r="AS2" s="85" t="s">
        <v>10</v>
      </c>
      <c r="AT2" s="85"/>
      <c r="AU2" s="85"/>
      <c r="AV2" s="85" t="s">
        <v>11</v>
      </c>
      <c r="AW2" s="85"/>
      <c r="AX2" s="85"/>
      <c r="AY2" s="86" t="s">
        <v>15</v>
      </c>
      <c r="AZ2" s="75"/>
      <c r="BA2" s="75"/>
      <c r="BB2" s="75" t="s">
        <v>19</v>
      </c>
      <c r="BC2" s="75"/>
      <c r="BD2" s="75"/>
      <c r="BE2" s="75" t="s">
        <v>23</v>
      </c>
      <c r="BF2" s="75"/>
      <c r="BG2" s="75"/>
      <c r="BH2" s="75" t="s">
        <v>27</v>
      </c>
      <c r="BI2" s="75"/>
      <c r="BJ2" s="75"/>
      <c r="BK2" s="75" t="s">
        <v>31</v>
      </c>
      <c r="BL2" s="75"/>
      <c r="BM2" s="75"/>
      <c r="BN2" s="75"/>
      <c r="BO2" s="75"/>
      <c r="BP2" s="75"/>
      <c r="BQ2" s="1" t="s">
        <v>42</v>
      </c>
      <c r="BR2" t="s">
        <v>43</v>
      </c>
      <c r="BS2" t="s">
        <v>44</v>
      </c>
      <c r="BT2" t="s">
        <v>45</v>
      </c>
      <c r="BU2" t="s">
        <v>46</v>
      </c>
      <c r="BV2" t="s">
        <v>47</v>
      </c>
      <c r="BW2" t="s">
        <v>48</v>
      </c>
      <c r="BX2" t="s">
        <v>49</v>
      </c>
      <c r="BY2" t="s">
        <v>50</v>
      </c>
      <c r="BZ2" t="s">
        <v>51</v>
      </c>
      <c r="CA2" s="22" t="s">
        <v>58</v>
      </c>
      <c r="CB2" s="22" t="s">
        <v>59</v>
      </c>
      <c r="CC2" s="88" t="s">
        <v>54</v>
      </c>
      <c r="CD2" s="88"/>
      <c r="CE2" s="88"/>
    </row>
    <row r="3" spans="1:84" s="2" customFormat="1" ht="15" thickBot="1" x14ac:dyDescent="0.35">
      <c r="B3" s="6" t="s">
        <v>41</v>
      </c>
      <c r="C3" s="2" t="s">
        <v>2</v>
      </c>
      <c r="D3" s="2" t="s">
        <v>3</v>
      </c>
      <c r="E3" s="2" t="s">
        <v>4</v>
      </c>
      <c r="F3" s="2" t="s">
        <v>5</v>
      </c>
      <c r="G3" s="3" t="s">
        <v>6</v>
      </c>
      <c r="H3" s="2" t="s">
        <v>7</v>
      </c>
      <c r="I3" s="2" t="s">
        <v>8</v>
      </c>
      <c r="J3" s="3" t="s">
        <v>12</v>
      </c>
      <c r="K3" s="2" t="s">
        <v>13</v>
      </c>
      <c r="L3" s="2" t="s">
        <v>14</v>
      </c>
      <c r="M3" s="3" t="s">
        <v>16</v>
      </c>
      <c r="N3" s="2" t="s">
        <v>17</v>
      </c>
      <c r="O3" s="2" t="s">
        <v>18</v>
      </c>
      <c r="P3" s="3" t="s">
        <v>20</v>
      </c>
      <c r="Q3" s="2" t="s">
        <v>21</v>
      </c>
      <c r="R3" s="2" t="s">
        <v>22</v>
      </c>
      <c r="S3" s="3" t="s">
        <v>24</v>
      </c>
      <c r="T3" s="2" t="s">
        <v>25</v>
      </c>
      <c r="U3" s="2" t="s">
        <v>26</v>
      </c>
      <c r="V3" s="3" t="s">
        <v>28</v>
      </c>
      <c r="W3" s="2" t="s">
        <v>29</v>
      </c>
      <c r="X3" s="2" t="s">
        <v>30</v>
      </c>
      <c r="Y3" s="3" t="s">
        <v>32</v>
      </c>
      <c r="Z3" s="2" t="s">
        <v>33</v>
      </c>
      <c r="AA3" s="2" t="s">
        <v>34</v>
      </c>
      <c r="AB3" s="2" t="s">
        <v>35</v>
      </c>
      <c r="AC3" s="2" t="s">
        <v>36</v>
      </c>
      <c r="AD3" s="2" t="s">
        <v>37</v>
      </c>
      <c r="AE3" s="3">
        <v>1</v>
      </c>
      <c r="AF3" s="2">
        <v>2</v>
      </c>
      <c r="AG3" s="2">
        <v>3</v>
      </c>
      <c r="AH3" s="2">
        <v>4</v>
      </c>
      <c r="AI3" s="2">
        <v>5</v>
      </c>
      <c r="AJ3" s="2">
        <v>6</v>
      </c>
      <c r="AK3" s="2">
        <v>7</v>
      </c>
      <c r="AL3" s="2">
        <v>8</v>
      </c>
      <c r="AM3" s="2">
        <v>9</v>
      </c>
      <c r="AN3" s="2">
        <v>10</v>
      </c>
      <c r="AO3" s="2" t="s">
        <v>2</v>
      </c>
      <c r="AP3" s="2" t="s">
        <v>3</v>
      </c>
      <c r="AQ3" s="2" t="s">
        <v>4</v>
      </c>
      <c r="AR3" s="2" t="s">
        <v>5</v>
      </c>
      <c r="AS3" s="2" t="s">
        <v>6</v>
      </c>
      <c r="AT3" s="2" t="s">
        <v>7</v>
      </c>
      <c r="AU3" s="2" t="s">
        <v>8</v>
      </c>
      <c r="AV3" s="2" t="s">
        <v>12</v>
      </c>
      <c r="AW3" s="2" t="s">
        <v>13</v>
      </c>
      <c r="AX3" s="2" t="s">
        <v>14</v>
      </c>
      <c r="AY3" s="3" t="s">
        <v>16</v>
      </c>
      <c r="AZ3" s="2" t="s">
        <v>17</v>
      </c>
      <c r="BA3" s="2" t="s">
        <v>18</v>
      </c>
      <c r="BB3" s="2" t="s">
        <v>20</v>
      </c>
      <c r="BC3" s="2" t="s">
        <v>21</v>
      </c>
      <c r="BD3" s="2" t="s">
        <v>22</v>
      </c>
      <c r="BE3" s="2" t="s">
        <v>24</v>
      </c>
      <c r="BF3" s="2" t="s">
        <v>25</v>
      </c>
      <c r="BG3" s="2" t="s">
        <v>26</v>
      </c>
      <c r="BH3" s="2" t="s">
        <v>28</v>
      </c>
      <c r="BI3" s="2" t="s">
        <v>29</v>
      </c>
      <c r="BJ3" s="2" t="s">
        <v>30</v>
      </c>
      <c r="BK3" s="3" t="s">
        <v>32</v>
      </c>
      <c r="BL3" s="2" t="s">
        <v>33</v>
      </c>
      <c r="BM3" s="2" t="s">
        <v>34</v>
      </c>
      <c r="BN3" s="2" t="s">
        <v>35</v>
      </c>
      <c r="BO3" s="2" t="s">
        <v>36</v>
      </c>
      <c r="BP3" s="2" t="s">
        <v>37</v>
      </c>
      <c r="BQ3" s="3">
        <v>1</v>
      </c>
      <c r="BR3" s="2">
        <v>2</v>
      </c>
      <c r="BS3" s="2">
        <v>3</v>
      </c>
      <c r="BT3" s="2">
        <v>4</v>
      </c>
      <c r="BU3" s="2">
        <v>5</v>
      </c>
      <c r="BV3" s="2">
        <v>6</v>
      </c>
      <c r="BW3" s="2">
        <v>7</v>
      </c>
      <c r="BX3" s="2">
        <v>8</v>
      </c>
      <c r="BY3" s="2">
        <v>9</v>
      </c>
      <c r="BZ3" s="2">
        <v>10</v>
      </c>
      <c r="CA3" s="7"/>
      <c r="CB3" s="7"/>
      <c r="CC3" s="7" t="s">
        <v>55</v>
      </c>
      <c r="CD3" s="7" t="s">
        <v>56</v>
      </c>
      <c r="CE3" s="7" t="s">
        <v>57</v>
      </c>
      <c r="CF3" s="3"/>
    </row>
    <row r="4" spans="1:84" ht="15" thickTop="1" x14ac:dyDescent="0.3">
      <c r="A4">
        <v>1</v>
      </c>
      <c r="B4">
        <v>1</v>
      </c>
      <c r="C4" s="1">
        <v>4</v>
      </c>
      <c r="D4" s="8">
        <v>4</v>
      </c>
      <c r="E4" s="8">
        <v>5</v>
      </c>
      <c r="F4" s="8">
        <v>5</v>
      </c>
      <c r="G4" s="14">
        <v>3</v>
      </c>
      <c r="H4" s="8">
        <v>3</v>
      </c>
      <c r="I4" s="8">
        <v>4</v>
      </c>
      <c r="J4" s="14">
        <v>5</v>
      </c>
      <c r="K4" s="8">
        <v>5</v>
      </c>
      <c r="L4" s="8">
        <v>5</v>
      </c>
      <c r="M4" s="1">
        <v>3</v>
      </c>
      <c r="N4" s="8">
        <v>4</v>
      </c>
      <c r="O4" s="8">
        <v>3</v>
      </c>
      <c r="P4" s="14">
        <v>2</v>
      </c>
      <c r="Q4" s="8">
        <v>4</v>
      </c>
      <c r="R4" s="8">
        <v>3</v>
      </c>
      <c r="S4" s="14">
        <v>4</v>
      </c>
      <c r="T4" s="8">
        <v>4</v>
      </c>
      <c r="U4" s="8">
        <v>4</v>
      </c>
      <c r="V4" s="14">
        <v>4</v>
      </c>
      <c r="W4" s="8">
        <v>4</v>
      </c>
      <c r="X4" s="8">
        <v>4</v>
      </c>
      <c r="AF4">
        <v>1</v>
      </c>
      <c r="AG4">
        <v>1</v>
      </c>
      <c r="AK4">
        <v>1</v>
      </c>
      <c r="AO4" s="1">
        <v>4</v>
      </c>
      <c r="AP4">
        <v>4</v>
      </c>
      <c r="AQ4">
        <v>3</v>
      </c>
      <c r="AR4">
        <v>4</v>
      </c>
      <c r="AS4">
        <v>5</v>
      </c>
      <c r="AT4">
        <v>4</v>
      </c>
      <c r="AU4">
        <v>4</v>
      </c>
      <c r="AV4">
        <v>5</v>
      </c>
      <c r="AW4">
        <v>5</v>
      </c>
      <c r="AX4">
        <v>5</v>
      </c>
      <c r="AY4" s="1">
        <v>4</v>
      </c>
      <c r="AZ4" s="8">
        <v>4</v>
      </c>
      <c r="BA4" s="8">
        <v>4</v>
      </c>
      <c r="BB4" s="8">
        <v>4</v>
      </c>
      <c r="BC4" s="8">
        <v>4</v>
      </c>
      <c r="BD4" s="8">
        <v>4</v>
      </c>
      <c r="BE4" s="8">
        <v>4</v>
      </c>
      <c r="BF4" s="8">
        <v>4</v>
      </c>
      <c r="BG4" s="8">
        <v>4</v>
      </c>
      <c r="BH4" s="8">
        <v>4</v>
      </c>
      <c r="BI4" s="8">
        <v>4</v>
      </c>
      <c r="BJ4" s="8">
        <v>4</v>
      </c>
    </row>
    <row r="5" spans="1:84" x14ac:dyDescent="0.3">
      <c r="A5">
        <v>1</v>
      </c>
      <c r="B5">
        <v>2</v>
      </c>
      <c r="C5" s="1">
        <v>4</v>
      </c>
      <c r="D5" s="8">
        <v>5</v>
      </c>
      <c r="E5" s="8">
        <v>5</v>
      </c>
      <c r="F5" s="8">
        <v>4</v>
      </c>
      <c r="G5" s="1">
        <v>3</v>
      </c>
      <c r="H5" s="8">
        <v>1</v>
      </c>
      <c r="I5" s="8">
        <v>3</v>
      </c>
      <c r="J5" s="1">
        <v>4</v>
      </c>
      <c r="K5" s="8">
        <v>4</v>
      </c>
      <c r="L5" s="8">
        <v>5</v>
      </c>
      <c r="M5" s="1">
        <v>2</v>
      </c>
      <c r="N5" s="8">
        <v>3</v>
      </c>
      <c r="O5" s="8">
        <v>2</v>
      </c>
      <c r="P5" s="1">
        <v>3</v>
      </c>
      <c r="Q5" s="8">
        <v>3</v>
      </c>
      <c r="R5" s="8">
        <v>2</v>
      </c>
      <c r="S5" s="1">
        <v>1</v>
      </c>
      <c r="T5" s="8">
        <v>3</v>
      </c>
      <c r="U5" s="8">
        <v>2</v>
      </c>
      <c r="V5" s="1">
        <v>3</v>
      </c>
      <c r="W5" s="8">
        <v>3</v>
      </c>
      <c r="X5" s="8">
        <v>2</v>
      </c>
      <c r="Y5" s="1">
        <v>4</v>
      </c>
      <c r="Z5" s="8">
        <v>4</v>
      </c>
      <c r="AA5" s="8">
        <v>4</v>
      </c>
      <c r="AB5" s="8">
        <v>4</v>
      </c>
      <c r="AC5" s="8">
        <v>4</v>
      </c>
      <c r="AD5" s="8">
        <v>4</v>
      </c>
      <c r="AO5" s="1">
        <v>4</v>
      </c>
      <c r="AP5">
        <v>4</v>
      </c>
      <c r="AQ5">
        <v>4</v>
      </c>
      <c r="AR5">
        <v>3</v>
      </c>
      <c r="AS5">
        <v>4</v>
      </c>
      <c r="AT5">
        <v>4</v>
      </c>
      <c r="AU5">
        <v>4</v>
      </c>
      <c r="AV5">
        <v>5</v>
      </c>
      <c r="AW5">
        <v>5</v>
      </c>
      <c r="AX5">
        <v>4</v>
      </c>
      <c r="AY5" s="1">
        <v>4</v>
      </c>
      <c r="AZ5" s="8">
        <v>4</v>
      </c>
      <c r="BA5" s="8">
        <v>4</v>
      </c>
      <c r="BB5" s="8">
        <v>4</v>
      </c>
      <c r="BC5" s="8">
        <v>3</v>
      </c>
      <c r="BD5" s="8">
        <v>4</v>
      </c>
      <c r="BE5" s="8">
        <v>4</v>
      </c>
      <c r="BF5" s="8">
        <v>4</v>
      </c>
      <c r="BG5" s="8">
        <v>5</v>
      </c>
      <c r="BH5" s="8">
        <v>4</v>
      </c>
      <c r="BI5" s="8">
        <v>4</v>
      </c>
      <c r="BJ5" s="8">
        <v>4</v>
      </c>
      <c r="BK5" s="1">
        <v>5</v>
      </c>
      <c r="BL5" s="8">
        <v>5</v>
      </c>
      <c r="BM5" s="8">
        <v>5</v>
      </c>
      <c r="BN5" s="8">
        <v>5</v>
      </c>
      <c r="BO5" s="8">
        <v>5</v>
      </c>
      <c r="BP5" s="8">
        <v>5</v>
      </c>
    </row>
    <row r="6" spans="1:84" x14ac:dyDescent="0.3">
      <c r="A6">
        <v>2</v>
      </c>
      <c r="B6">
        <v>1</v>
      </c>
      <c r="C6" s="1">
        <v>5</v>
      </c>
      <c r="D6" s="8">
        <v>3</v>
      </c>
      <c r="E6" s="8">
        <v>4</v>
      </c>
      <c r="F6" s="8">
        <v>3</v>
      </c>
      <c r="G6" s="14">
        <v>4</v>
      </c>
      <c r="H6" s="8">
        <v>4</v>
      </c>
      <c r="I6" s="8">
        <v>4</v>
      </c>
      <c r="J6" s="14">
        <v>3</v>
      </c>
      <c r="K6" s="8">
        <v>5</v>
      </c>
      <c r="L6" s="8">
        <v>5</v>
      </c>
      <c r="M6" s="1">
        <v>4</v>
      </c>
      <c r="N6" s="8">
        <v>4</v>
      </c>
      <c r="O6" s="8">
        <v>4</v>
      </c>
      <c r="P6" s="14">
        <v>4</v>
      </c>
      <c r="Q6" s="8">
        <v>4</v>
      </c>
      <c r="R6" s="8">
        <v>3</v>
      </c>
      <c r="S6" s="14">
        <v>4</v>
      </c>
      <c r="T6" s="8">
        <v>4</v>
      </c>
      <c r="U6" s="8">
        <v>4</v>
      </c>
      <c r="V6" s="14">
        <v>3</v>
      </c>
      <c r="W6" s="8">
        <v>3</v>
      </c>
      <c r="X6" s="8">
        <v>3</v>
      </c>
      <c r="AO6" s="1">
        <v>5</v>
      </c>
      <c r="AP6">
        <v>4</v>
      </c>
      <c r="AQ6">
        <v>4</v>
      </c>
      <c r="AR6">
        <v>5</v>
      </c>
      <c r="AS6">
        <v>5</v>
      </c>
      <c r="AT6">
        <v>4</v>
      </c>
      <c r="AU6">
        <v>5</v>
      </c>
      <c r="AV6">
        <v>4</v>
      </c>
      <c r="AW6">
        <v>5</v>
      </c>
      <c r="AX6">
        <v>5</v>
      </c>
      <c r="AY6" s="1">
        <v>4</v>
      </c>
      <c r="AZ6" s="8">
        <v>5</v>
      </c>
      <c r="BA6" s="8">
        <v>5</v>
      </c>
      <c r="BB6" s="8">
        <v>4</v>
      </c>
      <c r="BC6" s="8">
        <v>4</v>
      </c>
      <c r="BD6" s="8">
        <v>5</v>
      </c>
      <c r="BE6" s="8">
        <v>5</v>
      </c>
      <c r="BF6" s="8">
        <v>5</v>
      </c>
      <c r="BG6" s="8">
        <v>5</v>
      </c>
      <c r="BH6" s="8">
        <v>4</v>
      </c>
      <c r="BI6" s="8">
        <v>4</v>
      </c>
      <c r="BJ6" s="8">
        <v>4</v>
      </c>
    </row>
    <row r="7" spans="1:84" x14ac:dyDescent="0.3">
      <c r="A7">
        <v>2</v>
      </c>
      <c r="B7">
        <v>2</v>
      </c>
      <c r="C7" s="1">
        <v>2</v>
      </c>
      <c r="D7" s="8">
        <v>2</v>
      </c>
      <c r="E7" s="8">
        <v>2</v>
      </c>
      <c r="F7" s="8">
        <v>1</v>
      </c>
      <c r="G7" s="14">
        <v>2</v>
      </c>
      <c r="H7" s="8">
        <v>2</v>
      </c>
      <c r="I7" s="8">
        <v>2</v>
      </c>
      <c r="J7" s="14">
        <v>1</v>
      </c>
      <c r="K7" s="8">
        <v>1</v>
      </c>
      <c r="L7" s="8">
        <v>3</v>
      </c>
      <c r="M7" s="1">
        <v>1</v>
      </c>
      <c r="N7" s="8">
        <v>1</v>
      </c>
      <c r="O7" s="8">
        <v>2</v>
      </c>
      <c r="P7" s="14">
        <v>1</v>
      </c>
      <c r="Q7" s="8">
        <v>2</v>
      </c>
      <c r="R7" s="8">
        <v>2</v>
      </c>
      <c r="S7" s="14">
        <v>3</v>
      </c>
      <c r="T7" s="8">
        <v>2</v>
      </c>
      <c r="U7" s="8">
        <v>1</v>
      </c>
      <c r="V7" s="14">
        <v>2</v>
      </c>
      <c r="W7" s="8">
        <v>1</v>
      </c>
      <c r="X7" s="8">
        <v>1</v>
      </c>
      <c r="Y7" s="1">
        <v>1</v>
      </c>
      <c r="Z7" s="8">
        <v>2</v>
      </c>
      <c r="AA7">
        <v>0</v>
      </c>
      <c r="AB7">
        <v>0</v>
      </c>
      <c r="AC7">
        <v>0</v>
      </c>
      <c r="AD7">
        <v>1</v>
      </c>
      <c r="AO7" s="1">
        <v>5</v>
      </c>
      <c r="AP7">
        <v>5</v>
      </c>
      <c r="AQ7">
        <v>5</v>
      </c>
      <c r="AR7">
        <v>4</v>
      </c>
      <c r="AS7">
        <v>5</v>
      </c>
      <c r="AT7">
        <v>5</v>
      </c>
      <c r="AU7">
        <v>5</v>
      </c>
      <c r="AV7">
        <v>5</v>
      </c>
      <c r="AW7">
        <v>5</v>
      </c>
      <c r="AX7">
        <v>5</v>
      </c>
      <c r="AY7" s="1">
        <v>4</v>
      </c>
      <c r="AZ7" s="8">
        <v>5</v>
      </c>
      <c r="BA7" s="8">
        <v>5</v>
      </c>
      <c r="BB7" s="8">
        <v>5</v>
      </c>
      <c r="BC7" s="8">
        <v>5</v>
      </c>
      <c r="BD7" s="8">
        <v>5</v>
      </c>
      <c r="BE7" s="8">
        <v>4</v>
      </c>
      <c r="BF7" s="8">
        <v>5</v>
      </c>
      <c r="BG7" s="8">
        <v>5</v>
      </c>
      <c r="BH7" s="8">
        <v>4</v>
      </c>
      <c r="BI7" s="8">
        <v>4</v>
      </c>
      <c r="BJ7" s="8">
        <v>5</v>
      </c>
      <c r="BK7" s="1">
        <v>5</v>
      </c>
      <c r="BL7" s="8">
        <v>5</v>
      </c>
      <c r="BM7" s="8">
        <v>4</v>
      </c>
      <c r="BN7" s="8">
        <v>4</v>
      </c>
      <c r="BO7" s="8">
        <v>5</v>
      </c>
      <c r="BP7" s="8">
        <v>5</v>
      </c>
    </row>
    <row r="8" spans="1:84" x14ac:dyDescent="0.3">
      <c r="A8">
        <v>3</v>
      </c>
      <c r="B8">
        <v>1</v>
      </c>
      <c r="C8" s="1">
        <v>4</v>
      </c>
      <c r="D8" s="8">
        <v>4</v>
      </c>
      <c r="E8" s="8">
        <v>4</v>
      </c>
      <c r="F8" s="8">
        <v>4</v>
      </c>
      <c r="G8" s="14">
        <v>5</v>
      </c>
      <c r="H8" s="8">
        <v>5</v>
      </c>
      <c r="I8" s="8">
        <v>4</v>
      </c>
      <c r="J8" s="14">
        <v>5</v>
      </c>
      <c r="K8" s="8">
        <v>3</v>
      </c>
      <c r="L8" s="8">
        <v>4</v>
      </c>
      <c r="M8" s="1">
        <v>4</v>
      </c>
      <c r="N8" s="8">
        <v>4</v>
      </c>
      <c r="O8" s="8">
        <v>5</v>
      </c>
      <c r="P8" s="14">
        <v>4</v>
      </c>
      <c r="Q8" s="8">
        <v>3</v>
      </c>
      <c r="R8" s="8">
        <v>4</v>
      </c>
      <c r="S8" s="14">
        <v>4</v>
      </c>
      <c r="T8" s="8">
        <v>3</v>
      </c>
      <c r="U8" s="8">
        <v>4</v>
      </c>
      <c r="V8" s="14">
        <v>3</v>
      </c>
      <c r="W8" s="8">
        <v>3</v>
      </c>
      <c r="X8" s="8">
        <v>4</v>
      </c>
      <c r="AO8" s="1">
        <v>4</v>
      </c>
      <c r="AP8">
        <v>4</v>
      </c>
      <c r="AQ8">
        <v>5</v>
      </c>
      <c r="AR8">
        <v>4</v>
      </c>
      <c r="AS8">
        <v>5</v>
      </c>
      <c r="AT8">
        <v>5</v>
      </c>
      <c r="AU8">
        <v>4</v>
      </c>
      <c r="AV8">
        <v>5</v>
      </c>
      <c r="AW8">
        <v>5</v>
      </c>
      <c r="AX8">
        <v>4</v>
      </c>
      <c r="AY8" s="1">
        <v>4</v>
      </c>
      <c r="AZ8" s="8">
        <v>5</v>
      </c>
      <c r="BA8" s="8">
        <v>5</v>
      </c>
      <c r="BB8" s="8">
        <v>4</v>
      </c>
      <c r="BC8" s="8">
        <v>5</v>
      </c>
      <c r="BD8" s="8">
        <v>5</v>
      </c>
      <c r="BE8" s="8">
        <v>5</v>
      </c>
      <c r="BF8" s="8">
        <v>4</v>
      </c>
      <c r="BG8" s="8">
        <v>4</v>
      </c>
      <c r="BH8" s="8">
        <v>5</v>
      </c>
      <c r="BI8" s="8">
        <v>5</v>
      </c>
      <c r="BJ8" s="8">
        <v>5</v>
      </c>
    </row>
    <row r="9" spans="1:84" x14ac:dyDescent="0.3">
      <c r="A9">
        <v>3</v>
      </c>
      <c r="B9">
        <v>2</v>
      </c>
      <c r="C9" s="1">
        <v>3</v>
      </c>
      <c r="D9" s="8">
        <v>3</v>
      </c>
      <c r="E9" s="8">
        <v>4</v>
      </c>
      <c r="F9" s="8">
        <v>2</v>
      </c>
      <c r="G9" s="1">
        <v>1</v>
      </c>
      <c r="H9" s="8">
        <v>1</v>
      </c>
      <c r="I9" s="8">
        <v>1</v>
      </c>
      <c r="J9" s="1">
        <v>2</v>
      </c>
      <c r="K9" s="8">
        <v>2</v>
      </c>
      <c r="L9" s="8">
        <v>2</v>
      </c>
      <c r="M9" s="1">
        <v>2</v>
      </c>
      <c r="N9" s="8">
        <v>2</v>
      </c>
      <c r="O9" s="8">
        <v>2</v>
      </c>
      <c r="P9" s="1">
        <v>3</v>
      </c>
      <c r="Q9" s="8">
        <v>2</v>
      </c>
      <c r="R9" s="8">
        <v>2</v>
      </c>
      <c r="S9" s="1">
        <v>3</v>
      </c>
      <c r="T9" s="8">
        <v>3</v>
      </c>
      <c r="U9" s="8">
        <v>2</v>
      </c>
      <c r="V9" s="1">
        <v>2</v>
      </c>
      <c r="W9" s="8">
        <v>2</v>
      </c>
      <c r="X9" s="8">
        <v>3</v>
      </c>
      <c r="Y9" s="1">
        <v>3</v>
      </c>
      <c r="Z9" s="8">
        <v>3</v>
      </c>
      <c r="AA9" s="8">
        <v>4</v>
      </c>
      <c r="AB9" s="8">
        <v>3</v>
      </c>
      <c r="AC9" s="8">
        <v>4</v>
      </c>
      <c r="AD9">
        <f>AVERAGE(Y9:AC9)</f>
        <v>3.4</v>
      </c>
      <c r="AO9" s="1">
        <v>4</v>
      </c>
      <c r="AP9">
        <v>4</v>
      </c>
      <c r="AQ9">
        <v>5</v>
      </c>
      <c r="AR9">
        <v>4</v>
      </c>
      <c r="AS9">
        <v>5</v>
      </c>
      <c r="AT9">
        <v>4</v>
      </c>
      <c r="AU9">
        <v>4</v>
      </c>
      <c r="AV9">
        <v>5</v>
      </c>
      <c r="AW9">
        <v>5</v>
      </c>
      <c r="AX9">
        <v>4</v>
      </c>
      <c r="AY9" s="1">
        <v>4</v>
      </c>
      <c r="AZ9" s="8">
        <v>3</v>
      </c>
      <c r="BA9" s="8">
        <v>4</v>
      </c>
      <c r="BB9" s="8">
        <v>5</v>
      </c>
      <c r="BC9" s="8">
        <v>4</v>
      </c>
      <c r="BD9" s="8">
        <v>4</v>
      </c>
      <c r="BE9" s="8">
        <v>5</v>
      </c>
      <c r="BF9" s="8">
        <v>4</v>
      </c>
      <c r="BG9" s="8">
        <v>4</v>
      </c>
      <c r="BH9" s="8">
        <v>4</v>
      </c>
      <c r="BI9" s="8">
        <v>4</v>
      </c>
      <c r="BJ9" s="8">
        <v>4</v>
      </c>
      <c r="BK9" s="1">
        <v>5</v>
      </c>
      <c r="BL9" s="8">
        <v>5</v>
      </c>
      <c r="BM9" s="8">
        <v>5</v>
      </c>
      <c r="BN9" s="8">
        <v>5</v>
      </c>
      <c r="BO9" s="8">
        <v>5</v>
      </c>
      <c r="BP9" s="8">
        <v>5</v>
      </c>
    </row>
    <row r="10" spans="1:84" x14ac:dyDescent="0.3">
      <c r="A10">
        <v>4</v>
      </c>
      <c r="B10">
        <v>1</v>
      </c>
      <c r="C10" s="10"/>
      <c r="D10" s="11"/>
      <c r="E10" s="11"/>
      <c r="F10" s="11"/>
      <c r="G10" s="10"/>
      <c r="H10" s="11"/>
      <c r="I10" s="11"/>
      <c r="J10" s="10"/>
      <c r="K10" s="11"/>
      <c r="L10" s="11"/>
      <c r="M10" s="10"/>
      <c r="N10" s="11"/>
      <c r="O10" s="11"/>
      <c r="P10" s="10"/>
      <c r="Q10" s="11"/>
      <c r="R10" s="11"/>
      <c r="S10" s="10"/>
      <c r="T10" s="11"/>
      <c r="U10" s="11"/>
      <c r="V10" s="10"/>
      <c r="W10" s="11"/>
      <c r="X10" s="11"/>
      <c r="Y10" s="10"/>
      <c r="Z10" s="11"/>
      <c r="AA10" s="11"/>
      <c r="AB10" s="11"/>
      <c r="AC10" s="11"/>
      <c r="AD10" s="11"/>
      <c r="AE10" s="10"/>
      <c r="AF10" s="11"/>
      <c r="AG10" s="11"/>
      <c r="AH10" s="11"/>
      <c r="AI10" s="11"/>
      <c r="AJ10" s="11"/>
      <c r="AK10" s="11"/>
      <c r="AL10" s="11"/>
      <c r="AM10" s="11"/>
      <c r="AN10" s="11"/>
      <c r="AO10" s="1">
        <v>4</v>
      </c>
      <c r="AP10">
        <v>4</v>
      </c>
      <c r="AQ10">
        <v>4</v>
      </c>
      <c r="AR10">
        <v>3</v>
      </c>
      <c r="AS10">
        <v>4</v>
      </c>
      <c r="AT10">
        <v>5</v>
      </c>
      <c r="AU10">
        <v>5</v>
      </c>
      <c r="AV10">
        <v>5</v>
      </c>
      <c r="AW10">
        <v>4</v>
      </c>
      <c r="AX10">
        <v>4</v>
      </c>
      <c r="AY10" s="1">
        <v>4</v>
      </c>
      <c r="AZ10" s="8">
        <v>4</v>
      </c>
      <c r="BA10" s="8">
        <v>5</v>
      </c>
      <c r="BB10" s="8">
        <v>3</v>
      </c>
      <c r="BC10" s="8">
        <v>3</v>
      </c>
      <c r="BD10" s="8">
        <v>5</v>
      </c>
      <c r="BE10" s="8">
        <v>4</v>
      </c>
      <c r="BF10" s="8">
        <v>5</v>
      </c>
      <c r="BG10" s="8">
        <v>4</v>
      </c>
      <c r="BH10" s="8">
        <v>3</v>
      </c>
      <c r="BI10" s="8">
        <v>5</v>
      </c>
      <c r="BJ10" s="8">
        <v>5</v>
      </c>
    </row>
    <row r="11" spans="1:84" x14ac:dyDescent="0.3">
      <c r="A11">
        <v>4</v>
      </c>
      <c r="C11" s="18"/>
      <c r="D11" s="19"/>
      <c r="E11" s="19"/>
      <c r="F11" s="19"/>
      <c r="G11" s="18"/>
      <c r="H11" s="19"/>
      <c r="I11" s="19"/>
      <c r="J11" s="18"/>
      <c r="K11" s="19"/>
      <c r="L11" s="19"/>
      <c r="M11" s="18"/>
      <c r="N11" s="19"/>
      <c r="O11" s="19"/>
      <c r="P11" s="18"/>
      <c r="Q11" s="19"/>
      <c r="R11" s="19"/>
      <c r="S11" s="18"/>
      <c r="T11" s="19"/>
      <c r="U11" s="19"/>
      <c r="V11" s="18"/>
      <c r="W11" s="19"/>
      <c r="X11" s="19"/>
      <c r="Y11" s="18"/>
      <c r="Z11" s="19"/>
      <c r="AA11" s="19"/>
      <c r="AB11" s="19"/>
      <c r="AC11" s="19"/>
      <c r="AD11" s="19"/>
      <c r="AE11" s="18"/>
      <c r="AF11" s="19"/>
      <c r="AG11" s="19"/>
      <c r="AH11" s="19"/>
      <c r="AI11" s="19"/>
      <c r="AJ11" s="19"/>
      <c r="AK11" s="19"/>
      <c r="AL11" s="19"/>
      <c r="AM11" s="19"/>
      <c r="AN11" s="19"/>
      <c r="AO11" s="18"/>
      <c r="AP11" s="19"/>
      <c r="AQ11" s="19"/>
      <c r="AR11" s="19"/>
      <c r="AS11" s="19"/>
      <c r="AT11" s="19"/>
      <c r="AU11" s="19"/>
      <c r="AV11" s="19"/>
      <c r="AW11" s="19"/>
      <c r="AX11" s="19"/>
      <c r="AY11" s="18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8"/>
      <c r="BL11" s="19"/>
      <c r="BM11" s="19"/>
      <c r="BN11" s="19"/>
      <c r="BO11" s="19"/>
      <c r="BP11" s="19"/>
      <c r="BQ11" s="18"/>
      <c r="BR11" s="19"/>
      <c r="BS11" s="19"/>
      <c r="BT11" s="19"/>
      <c r="BU11" s="19"/>
      <c r="BV11" s="19"/>
      <c r="BW11" s="19"/>
      <c r="BX11" s="19"/>
      <c r="BY11" s="19"/>
      <c r="BZ11" s="19"/>
    </row>
    <row r="12" spans="1:84" x14ac:dyDescent="0.3">
      <c r="A12">
        <v>5</v>
      </c>
      <c r="B12">
        <v>1</v>
      </c>
      <c r="C12" s="1">
        <v>1</v>
      </c>
      <c r="D12" s="8">
        <v>1</v>
      </c>
      <c r="E12" s="8">
        <v>2</v>
      </c>
      <c r="F12" s="8">
        <v>1</v>
      </c>
      <c r="G12" s="14">
        <v>1</v>
      </c>
      <c r="H12" s="8">
        <v>1</v>
      </c>
      <c r="I12" s="8">
        <v>1</v>
      </c>
      <c r="J12" s="14">
        <v>2</v>
      </c>
      <c r="K12" s="8">
        <v>2</v>
      </c>
      <c r="L12" s="8">
        <v>3</v>
      </c>
      <c r="M12" s="1">
        <v>1</v>
      </c>
      <c r="N12" s="8">
        <v>1</v>
      </c>
      <c r="O12" s="8">
        <v>2</v>
      </c>
      <c r="P12" s="14">
        <v>1</v>
      </c>
      <c r="Q12" s="8">
        <v>2</v>
      </c>
      <c r="R12" s="8">
        <v>2</v>
      </c>
      <c r="S12" s="14">
        <v>2</v>
      </c>
      <c r="T12" s="8">
        <v>1</v>
      </c>
      <c r="U12" s="8">
        <v>1</v>
      </c>
      <c r="V12" s="14">
        <v>2</v>
      </c>
      <c r="W12" s="8">
        <v>2</v>
      </c>
      <c r="X12" s="8">
        <v>1</v>
      </c>
      <c r="AE12" s="1">
        <v>1</v>
      </c>
      <c r="AF12">
        <v>1</v>
      </c>
      <c r="AH12">
        <v>1</v>
      </c>
      <c r="AJ12">
        <v>1</v>
      </c>
      <c r="AK12">
        <v>1</v>
      </c>
      <c r="AO12" s="1">
        <v>3</v>
      </c>
      <c r="AP12">
        <v>4</v>
      </c>
      <c r="AQ12">
        <v>5</v>
      </c>
      <c r="AR12">
        <v>4</v>
      </c>
      <c r="AS12">
        <v>4</v>
      </c>
      <c r="AT12">
        <v>3</v>
      </c>
      <c r="AU12">
        <v>4</v>
      </c>
      <c r="AV12">
        <v>5</v>
      </c>
      <c r="AW12">
        <v>3</v>
      </c>
      <c r="AX12">
        <v>4</v>
      </c>
      <c r="AY12" s="1">
        <v>4</v>
      </c>
      <c r="AZ12" s="8">
        <v>4</v>
      </c>
      <c r="BA12" s="8">
        <v>4</v>
      </c>
      <c r="BB12" s="8">
        <v>3</v>
      </c>
      <c r="BC12" s="8">
        <v>3</v>
      </c>
      <c r="BD12" s="8">
        <v>4</v>
      </c>
      <c r="BE12" s="8">
        <v>3</v>
      </c>
      <c r="BF12" s="8">
        <v>3</v>
      </c>
      <c r="BG12" s="8">
        <v>3</v>
      </c>
      <c r="BH12" s="8">
        <v>3</v>
      </c>
      <c r="BI12" s="8">
        <v>3</v>
      </c>
      <c r="BJ12" s="8">
        <v>4</v>
      </c>
    </row>
    <row r="13" spans="1:84" x14ac:dyDescent="0.3">
      <c r="A13">
        <v>5</v>
      </c>
      <c r="B13">
        <v>2</v>
      </c>
      <c r="C13" s="1">
        <v>2</v>
      </c>
      <c r="D13" s="8">
        <v>4</v>
      </c>
      <c r="E13" s="8">
        <v>4</v>
      </c>
      <c r="F13" s="8">
        <v>3</v>
      </c>
      <c r="G13" s="1">
        <v>3</v>
      </c>
      <c r="H13" s="8">
        <v>2</v>
      </c>
      <c r="I13" s="8">
        <v>1</v>
      </c>
      <c r="J13" s="1">
        <v>3</v>
      </c>
      <c r="K13" s="8">
        <v>3</v>
      </c>
      <c r="L13" s="8">
        <v>4</v>
      </c>
      <c r="M13" s="1">
        <v>3</v>
      </c>
      <c r="N13" s="8">
        <v>3</v>
      </c>
      <c r="O13" s="8">
        <v>2</v>
      </c>
      <c r="P13" s="1">
        <v>4</v>
      </c>
      <c r="Q13" s="8">
        <v>4</v>
      </c>
      <c r="R13" s="8">
        <v>4</v>
      </c>
      <c r="S13" s="1">
        <v>2.5</v>
      </c>
      <c r="T13">
        <v>0</v>
      </c>
      <c r="U13">
        <v>0</v>
      </c>
      <c r="V13" s="1">
        <v>2.5</v>
      </c>
      <c r="W13">
        <v>0</v>
      </c>
      <c r="X13">
        <v>0</v>
      </c>
      <c r="Y13" s="1">
        <v>0</v>
      </c>
      <c r="Z13">
        <v>4</v>
      </c>
      <c r="AA13">
        <v>4</v>
      </c>
      <c r="AB13">
        <v>2</v>
      </c>
      <c r="AC13">
        <v>4</v>
      </c>
      <c r="AD13">
        <v>2</v>
      </c>
      <c r="AO13" s="1">
        <v>4</v>
      </c>
      <c r="AP13">
        <v>0</v>
      </c>
      <c r="AQ13">
        <v>0</v>
      </c>
      <c r="AR13">
        <v>4</v>
      </c>
      <c r="AS13">
        <v>4.5</v>
      </c>
      <c r="AT13">
        <v>3</v>
      </c>
      <c r="AU13">
        <v>3</v>
      </c>
      <c r="AV13">
        <v>2.5</v>
      </c>
      <c r="AW13">
        <v>3</v>
      </c>
      <c r="AX13">
        <v>5</v>
      </c>
      <c r="AY13" s="1">
        <v>4</v>
      </c>
      <c r="AZ13" s="8">
        <v>3</v>
      </c>
      <c r="BA13" s="8">
        <v>4</v>
      </c>
      <c r="BB13" s="8">
        <v>3</v>
      </c>
      <c r="BC13" s="8">
        <v>4</v>
      </c>
      <c r="BD13" s="8">
        <v>4</v>
      </c>
      <c r="BE13">
        <v>0</v>
      </c>
      <c r="BF13">
        <v>0</v>
      </c>
      <c r="BG13" s="8">
        <v>3</v>
      </c>
      <c r="BH13">
        <v>0</v>
      </c>
      <c r="BI13" s="8">
        <v>4</v>
      </c>
      <c r="BJ13" s="8">
        <v>4</v>
      </c>
      <c r="BK13" s="1">
        <v>3</v>
      </c>
      <c r="BL13" s="8">
        <v>4</v>
      </c>
      <c r="BM13">
        <v>0</v>
      </c>
      <c r="BN13">
        <v>0</v>
      </c>
      <c r="BO13">
        <v>3</v>
      </c>
      <c r="BP13">
        <v>4</v>
      </c>
    </row>
    <row r="14" spans="1:84" x14ac:dyDescent="0.3">
      <c r="A14">
        <v>6</v>
      </c>
      <c r="B14">
        <v>1</v>
      </c>
      <c r="C14" s="1">
        <v>1</v>
      </c>
      <c r="D14" s="8">
        <v>4</v>
      </c>
      <c r="E14" s="8">
        <v>2</v>
      </c>
      <c r="F14" s="8">
        <v>1</v>
      </c>
      <c r="G14" s="14">
        <v>2</v>
      </c>
      <c r="H14" s="8">
        <v>1</v>
      </c>
      <c r="I14" s="8">
        <v>1</v>
      </c>
      <c r="J14" s="14">
        <v>1</v>
      </c>
      <c r="K14" s="8">
        <v>1</v>
      </c>
      <c r="L14" s="8">
        <v>4</v>
      </c>
      <c r="M14" s="1">
        <v>1</v>
      </c>
      <c r="N14">
        <v>0</v>
      </c>
      <c r="O14">
        <v>0</v>
      </c>
      <c r="P14" s="1">
        <v>1</v>
      </c>
      <c r="Q14">
        <v>4</v>
      </c>
      <c r="R14">
        <v>0</v>
      </c>
      <c r="S14" s="1">
        <v>3</v>
      </c>
      <c r="T14">
        <v>2</v>
      </c>
      <c r="U14">
        <v>2</v>
      </c>
      <c r="V14" s="1">
        <v>2</v>
      </c>
      <c r="W14">
        <v>0</v>
      </c>
      <c r="X14">
        <v>0</v>
      </c>
      <c r="AE14" s="1">
        <v>1</v>
      </c>
      <c r="AG14">
        <v>1</v>
      </c>
      <c r="AH14">
        <v>1</v>
      </c>
      <c r="AJ14">
        <v>1</v>
      </c>
      <c r="AK14">
        <v>1</v>
      </c>
      <c r="AO14" s="1">
        <v>4</v>
      </c>
      <c r="AP14">
        <v>2</v>
      </c>
      <c r="AQ14">
        <v>4</v>
      </c>
      <c r="AR14">
        <v>1</v>
      </c>
      <c r="AS14">
        <v>4</v>
      </c>
      <c r="AT14">
        <v>3</v>
      </c>
      <c r="AU14">
        <v>5</v>
      </c>
      <c r="AV14">
        <v>2</v>
      </c>
      <c r="AW14">
        <v>3</v>
      </c>
      <c r="AX14">
        <v>4</v>
      </c>
      <c r="AY14" s="1">
        <v>3</v>
      </c>
      <c r="AZ14" s="8">
        <v>2</v>
      </c>
      <c r="BA14" s="8">
        <v>2</v>
      </c>
      <c r="BB14" s="8">
        <v>2</v>
      </c>
      <c r="BC14" s="8">
        <v>3</v>
      </c>
      <c r="BD14" s="8">
        <v>3</v>
      </c>
      <c r="BE14" s="8">
        <v>4</v>
      </c>
      <c r="BF14" s="8">
        <v>4</v>
      </c>
      <c r="BG14" s="8">
        <v>4</v>
      </c>
      <c r="BH14" s="8">
        <v>3</v>
      </c>
      <c r="BI14" s="8">
        <v>3</v>
      </c>
      <c r="BJ14" s="8">
        <v>2</v>
      </c>
    </row>
    <row r="15" spans="1:84" x14ac:dyDescent="0.3">
      <c r="A15">
        <v>6</v>
      </c>
      <c r="B15">
        <v>2</v>
      </c>
      <c r="C15" s="1">
        <v>5</v>
      </c>
      <c r="D15" s="8">
        <v>2</v>
      </c>
      <c r="E15" s="8">
        <v>5</v>
      </c>
      <c r="F15">
        <v>0</v>
      </c>
      <c r="G15" s="1">
        <v>3</v>
      </c>
      <c r="H15">
        <v>0</v>
      </c>
      <c r="I15">
        <v>0</v>
      </c>
      <c r="J15" s="1">
        <v>4</v>
      </c>
      <c r="K15" s="8">
        <v>5</v>
      </c>
      <c r="L15" s="8">
        <v>5</v>
      </c>
      <c r="M15" s="1">
        <v>2</v>
      </c>
      <c r="N15" s="8">
        <v>1</v>
      </c>
      <c r="O15">
        <v>0</v>
      </c>
      <c r="P15" s="1">
        <v>4</v>
      </c>
      <c r="Q15" s="8">
        <v>1</v>
      </c>
      <c r="R15" s="8">
        <v>5</v>
      </c>
      <c r="S15" s="1">
        <v>4</v>
      </c>
      <c r="T15" s="8">
        <v>2</v>
      </c>
      <c r="U15" s="8">
        <v>2</v>
      </c>
      <c r="V15" s="1">
        <v>1</v>
      </c>
      <c r="W15">
        <v>0</v>
      </c>
      <c r="X15">
        <v>1</v>
      </c>
      <c r="Y15" s="1">
        <v>3</v>
      </c>
      <c r="Z15" s="8">
        <v>3</v>
      </c>
      <c r="AA15">
        <v>0</v>
      </c>
      <c r="AB15">
        <v>0</v>
      </c>
      <c r="AC15">
        <v>5</v>
      </c>
      <c r="AD15">
        <v>5</v>
      </c>
      <c r="AO15" s="1">
        <v>4</v>
      </c>
      <c r="AP15">
        <v>4</v>
      </c>
      <c r="AQ15">
        <v>3</v>
      </c>
      <c r="AR15">
        <v>4</v>
      </c>
      <c r="AS15">
        <v>5</v>
      </c>
      <c r="AT15">
        <v>3</v>
      </c>
      <c r="AU15">
        <v>3</v>
      </c>
      <c r="AV15">
        <v>4</v>
      </c>
      <c r="AW15">
        <v>5</v>
      </c>
      <c r="AX15">
        <v>4</v>
      </c>
      <c r="AY15" s="1">
        <v>5</v>
      </c>
      <c r="AZ15" s="8">
        <v>4</v>
      </c>
      <c r="BA15" s="8">
        <v>3</v>
      </c>
      <c r="BB15" s="8">
        <v>3</v>
      </c>
      <c r="BC15" s="8">
        <v>4</v>
      </c>
      <c r="BD15" s="8">
        <v>3</v>
      </c>
      <c r="BE15" s="8">
        <v>5</v>
      </c>
      <c r="BF15" s="8">
        <v>5</v>
      </c>
      <c r="BG15" s="8">
        <v>4</v>
      </c>
      <c r="BH15" s="8">
        <v>3</v>
      </c>
      <c r="BI15" s="8">
        <v>4</v>
      </c>
      <c r="BJ15" s="8">
        <v>5</v>
      </c>
      <c r="BK15" s="1">
        <v>5</v>
      </c>
      <c r="BL15" s="8">
        <v>5</v>
      </c>
      <c r="BM15" s="8">
        <v>5</v>
      </c>
      <c r="BN15" s="8">
        <v>4</v>
      </c>
      <c r="BO15" s="8">
        <v>5</v>
      </c>
      <c r="BP15" s="8">
        <v>5</v>
      </c>
    </row>
    <row r="16" spans="1:84" x14ac:dyDescent="0.3">
      <c r="A16">
        <v>7</v>
      </c>
    </row>
    <row r="17" spans="1:84" x14ac:dyDescent="0.3">
      <c r="A17">
        <v>7</v>
      </c>
      <c r="B17">
        <v>2</v>
      </c>
      <c r="C17" s="1">
        <v>2</v>
      </c>
      <c r="D17" s="8">
        <v>4</v>
      </c>
      <c r="E17" s="8">
        <v>3</v>
      </c>
      <c r="F17" s="8">
        <v>2</v>
      </c>
      <c r="G17" s="14">
        <v>2</v>
      </c>
      <c r="H17" s="8">
        <v>3</v>
      </c>
      <c r="I17">
        <v>0</v>
      </c>
      <c r="J17" s="1">
        <v>4</v>
      </c>
      <c r="K17">
        <v>2</v>
      </c>
      <c r="L17">
        <v>5</v>
      </c>
      <c r="M17" s="1">
        <v>2</v>
      </c>
      <c r="N17" s="8">
        <v>3</v>
      </c>
      <c r="O17" s="8">
        <v>3</v>
      </c>
      <c r="P17" s="1">
        <v>0</v>
      </c>
      <c r="Q17">
        <v>0</v>
      </c>
      <c r="R17">
        <v>0</v>
      </c>
      <c r="S17" s="1">
        <v>0</v>
      </c>
      <c r="T17">
        <v>0</v>
      </c>
      <c r="U17" t="s">
        <v>65</v>
      </c>
      <c r="V17" s="1">
        <v>2</v>
      </c>
      <c r="W17">
        <v>2</v>
      </c>
      <c r="X17">
        <v>3</v>
      </c>
      <c r="Y17" s="1">
        <v>3</v>
      </c>
      <c r="Z17" s="8">
        <v>3</v>
      </c>
      <c r="AA17" s="8">
        <v>3</v>
      </c>
      <c r="AB17" s="8">
        <v>3</v>
      </c>
      <c r="AC17" s="8">
        <v>3</v>
      </c>
      <c r="AD17" s="8">
        <v>3</v>
      </c>
      <c r="AO17" s="1">
        <v>5</v>
      </c>
      <c r="AP17">
        <v>5</v>
      </c>
      <c r="AQ17">
        <v>5</v>
      </c>
      <c r="AR17">
        <v>5</v>
      </c>
      <c r="AS17">
        <v>5</v>
      </c>
      <c r="AT17">
        <v>5</v>
      </c>
      <c r="AU17">
        <v>5</v>
      </c>
      <c r="AV17">
        <v>5</v>
      </c>
      <c r="AW17">
        <v>5</v>
      </c>
      <c r="AX17">
        <v>5</v>
      </c>
      <c r="AY17" s="1">
        <v>5</v>
      </c>
      <c r="AZ17" s="8">
        <v>5</v>
      </c>
      <c r="BA17" s="8">
        <v>5</v>
      </c>
      <c r="BB17" s="8">
        <v>5</v>
      </c>
      <c r="BC17" s="8">
        <v>5</v>
      </c>
      <c r="BD17" s="8">
        <v>5</v>
      </c>
      <c r="BE17" s="8">
        <v>5</v>
      </c>
      <c r="BF17" s="8">
        <v>5</v>
      </c>
      <c r="BG17" s="8">
        <v>5</v>
      </c>
      <c r="BH17" s="8">
        <v>5</v>
      </c>
      <c r="BI17" s="8">
        <v>5</v>
      </c>
      <c r="BJ17" s="8">
        <v>5</v>
      </c>
      <c r="BK17" s="1">
        <v>5</v>
      </c>
      <c r="BL17" s="8">
        <v>5</v>
      </c>
      <c r="BM17" s="8">
        <v>5</v>
      </c>
      <c r="BN17" s="8">
        <v>5</v>
      </c>
      <c r="BO17" s="8">
        <v>5</v>
      </c>
      <c r="BP17" s="8">
        <v>5</v>
      </c>
    </row>
    <row r="18" spans="1:84" x14ac:dyDescent="0.3">
      <c r="A18">
        <v>8</v>
      </c>
      <c r="B18">
        <v>1</v>
      </c>
      <c r="C18" s="1">
        <v>3</v>
      </c>
      <c r="D18" s="8">
        <v>2</v>
      </c>
      <c r="E18" s="8">
        <v>3</v>
      </c>
      <c r="F18" s="8">
        <v>2</v>
      </c>
      <c r="G18" s="14">
        <v>3</v>
      </c>
      <c r="H18" s="8">
        <v>2</v>
      </c>
      <c r="I18" s="8">
        <v>3</v>
      </c>
      <c r="J18" s="14">
        <v>3</v>
      </c>
      <c r="K18" s="8">
        <v>3</v>
      </c>
      <c r="L18" s="8">
        <v>3</v>
      </c>
      <c r="M18" s="1">
        <v>2</v>
      </c>
      <c r="N18" s="8">
        <v>2</v>
      </c>
      <c r="O18" s="8">
        <v>3</v>
      </c>
      <c r="P18" s="14">
        <v>3</v>
      </c>
      <c r="Q18" s="8">
        <v>3</v>
      </c>
      <c r="R18" s="8">
        <v>3</v>
      </c>
      <c r="S18" s="14">
        <v>2</v>
      </c>
      <c r="T18" s="8">
        <v>3</v>
      </c>
      <c r="U18" s="8">
        <v>3</v>
      </c>
      <c r="V18" s="14">
        <v>3</v>
      </c>
      <c r="W18" s="8">
        <v>3</v>
      </c>
      <c r="X18" s="8">
        <v>3</v>
      </c>
      <c r="AF18">
        <v>1</v>
      </c>
      <c r="AG18">
        <v>1</v>
      </c>
      <c r="AL18">
        <v>1</v>
      </c>
      <c r="AM18">
        <v>1</v>
      </c>
      <c r="AN18">
        <v>1</v>
      </c>
      <c r="AO18" s="1">
        <v>4</v>
      </c>
      <c r="AP18" s="8">
        <v>4</v>
      </c>
      <c r="AQ18" s="8">
        <v>4</v>
      </c>
      <c r="AR18" s="8">
        <v>4</v>
      </c>
      <c r="AS18" s="8">
        <v>5</v>
      </c>
      <c r="AT18" s="8">
        <v>5</v>
      </c>
      <c r="AU18" s="8">
        <v>4</v>
      </c>
      <c r="AV18" s="8">
        <v>4</v>
      </c>
      <c r="AW18" s="8">
        <v>5</v>
      </c>
      <c r="AX18" s="8">
        <v>5</v>
      </c>
      <c r="AY18" s="1">
        <v>4</v>
      </c>
      <c r="AZ18" s="8">
        <v>3.5</v>
      </c>
      <c r="BA18" s="8">
        <v>4</v>
      </c>
      <c r="BB18" s="8">
        <v>4</v>
      </c>
      <c r="BC18" s="8">
        <v>4</v>
      </c>
      <c r="BD18" s="8">
        <v>4</v>
      </c>
      <c r="BE18" s="8">
        <v>4</v>
      </c>
      <c r="BF18" s="8">
        <v>5</v>
      </c>
      <c r="BG18" s="8">
        <v>4</v>
      </c>
      <c r="BH18" s="8">
        <v>4</v>
      </c>
      <c r="BI18" s="8">
        <v>4</v>
      </c>
      <c r="BJ18" s="8">
        <v>4</v>
      </c>
    </row>
    <row r="19" spans="1:84" x14ac:dyDescent="0.3">
      <c r="A19">
        <v>8</v>
      </c>
      <c r="B19">
        <v>2</v>
      </c>
      <c r="C19" s="1">
        <v>2</v>
      </c>
      <c r="D19" s="8">
        <v>2</v>
      </c>
      <c r="E19" s="8">
        <v>1</v>
      </c>
      <c r="F19" s="8">
        <v>2</v>
      </c>
      <c r="G19" s="14">
        <v>3</v>
      </c>
      <c r="H19" s="8">
        <v>2</v>
      </c>
      <c r="I19" s="8">
        <v>3</v>
      </c>
      <c r="J19" s="14">
        <v>3</v>
      </c>
      <c r="K19" s="8">
        <v>3</v>
      </c>
      <c r="L19" s="8">
        <v>4</v>
      </c>
      <c r="M19" s="1">
        <v>3</v>
      </c>
      <c r="N19" s="8">
        <v>3</v>
      </c>
      <c r="O19" s="8">
        <v>3</v>
      </c>
      <c r="P19" s="14">
        <v>3</v>
      </c>
      <c r="Q19" s="8">
        <v>2</v>
      </c>
      <c r="R19">
        <v>0</v>
      </c>
      <c r="S19" s="1">
        <v>0</v>
      </c>
      <c r="T19">
        <v>0</v>
      </c>
      <c r="U19">
        <v>3</v>
      </c>
      <c r="V19" s="1">
        <v>3</v>
      </c>
      <c r="W19">
        <v>2</v>
      </c>
      <c r="X19">
        <v>3</v>
      </c>
      <c r="Y19" s="1">
        <v>5</v>
      </c>
      <c r="Z19" s="8">
        <v>4</v>
      </c>
      <c r="AA19" s="8">
        <v>5</v>
      </c>
      <c r="AB19" s="8">
        <v>5</v>
      </c>
      <c r="AC19" s="8">
        <v>5</v>
      </c>
      <c r="AD19" s="8">
        <v>4.5</v>
      </c>
      <c r="AO19" s="1">
        <v>4</v>
      </c>
      <c r="AP19">
        <v>5</v>
      </c>
      <c r="AQ19">
        <v>5</v>
      </c>
      <c r="AR19">
        <v>5</v>
      </c>
      <c r="AS19">
        <v>5</v>
      </c>
      <c r="AT19">
        <v>5</v>
      </c>
      <c r="AU19">
        <v>5</v>
      </c>
      <c r="AV19">
        <v>5</v>
      </c>
      <c r="AW19">
        <v>5</v>
      </c>
      <c r="AX19">
        <v>5</v>
      </c>
      <c r="AY19" s="1">
        <v>5</v>
      </c>
      <c r="AZ19" s="8">
        <v>5</v>
      </c>
      <c r="BA19" s="8">
        <v>5</v>
      </c>
      <c r="BB19" s="8">
        <v>5</v>
      </c>
      <c r="BC19" s="8">
        <v>5</v>
      </c>
      <c r="BD19" s="8">
        <v>5</v>
      </c>
      <c r="BE19" s="8">
        <v>5</v>
      </c>
      <c r="BF19" s="8">
        <v>5</v>
      </c>
      <c r="BG19" s="8">
        <v>5</v>
      </c>
      <c r="BH19" s="8">
        <v>5</v>
      </c>
      <c r="BI19" s="8">
        <v>5</v>
      </c>
      <c r="BJ19" s="8">
        <v>5</v>
      </c>
      <c r="BK19" s="1">
        <v>5</v>
      </c>
      <c r="BL19" s="8">
        <v>5</v>
      </c>
      <c r="BM19" s="8">
        <v>5</v>
      </c>
      <c r="BN19" s="8">
        <v>5</v>
      </c>
      <c r="BO19" s="8">
        <v>5</v>
      </c>
      <c r="BP19" s="8">
        <v>5</v>
      </c>
    </row>
    <row r="20" spans="1:84" x14ac:dyDescent="0.3">
      <c r="A20">
        <v>9</v>
      </c>
      <c r="B20">
        <v>1</v>
      </c>
      <c r="C20" s="1">
        <v>3</v>
      </c>
      <c r="D20" s="8">
        <v>5</v>
      </c>
      <c r="E20" s="8">
        <v>4</v>
      </c>
      <c r="F20" s="8">
        <v>3</v>
      </c>
      <c r="G20" s="14">
        <v>4</v>
      </c>
      <c r="H20" s="8">
        <v>3</v>
      </c>
      <c r="I20" s="8">
        <v>3</v>
      </c>
      <c r="J20" s="14">
        <v>4</v>
      </c>
      <c r="K20" s="8">
        <v>4</v>
      </c>
      <c r="L20" s="8">
        <v>5</v>
      </c>
      <c r="M20" s="1">
        <v>3</v>
      </c>
      <c r="N20" s="8">
        <v>4</v>
      </c>
      <c r="O20" s="8">
        <v>4</v>
      </c>
      <c r="P20" s="14">
        <v>4</v>
      </c>
      <c r="Q20" s="8">
        <v>4</v>
      </c>
      <c r="R20" s="8">
        <v>4</v>
      </c>
      <c r="S20" s="14">
        <v>3</v>
      </c>
      <c r="T20" s="8">
        <v>4</v>
      </c>
      <c r="U20" s="8">
        <v>4</v>
      </c>
      <c r="V20" s="14">
        <v>4</v>
      </c>
      <c r="W20" s="8">
        <v>4</v>
      </c>
      <c r="X20" s="8">
        <v>4</v>
      </c>
      <c r="AE20" s="1">
        <v>1</v>
      </c>
      <c r="AF20">
        <v>1</v>
      </c>
      <c r="AI20">
        <v>1</v>
      </c>
      <c r="AO20" s="1">
        <v>5</v>
      </c>
      <c r="AP20">
        <v>5</v>
      </c>
      <c r="AQ20">
        <v>5</v>
      </c>
      <c r="AR20">
        <v>5</v>
      </c>
      <c r="AS20">
        <v>5</v>
      </c>
      <c r="AT20">
        <v>4</v>
      </c>
      <c r="AU20">
        <v>4</v>
      </c>
      <c r="AV20">
        <v>5</v>
      </c>
      <c r="AW20">
        <v>5</v>
      </c>
      <c r="AX20">
        <v>5</v>
      </c>
      <c r="AY20" s="1">
        <v>4</v>
      </c>
      <c r="AZ20" s="8">
        <v>4</v>
      </c>
      <c r="BA20" s="8">
        <v>5</v>
      </c>
      <c r="BB20" s="8">
        <v>4</v>
      </c>
      <c r="BC20" s="8">
        <v>4</v>
      </c>
      <c r="BD20" s="8">
        <v>4</v>
      </c>
      <c r="BE20" s="8">
        <v>5</v>
      </c>
      <c r="BF20" s="8">
        <v>5</v>
      </c>
      <c r="BG20" s="8">
        <v>5</v>
      </c>
      <c r="BH20" s="8">
        <v>4</v>
      </c>
      <c r="BI20" s="8">
        <v>4</v>
      </c>
      <c r="BJ20" s="8">
        <v>4</v>
      </c>
    </row>
    <row r="21" spans="1:84" x14ac:dyDescent="0.3">
      <c r="A21">
        <v>9</v>
      </c>
      <c r="B21">
        <v>2</v>
      </c>
      <c r="C21" s="1">
        <v>4</v>
      </c>
      <c r="D21" s="8">
        <v>5</v>
      </c>
      <c r="E21" s="8">
        <v>5</v>
      </c>
      <c r="F21" s="8">
        <v>4</v>
      </c>
      <c r="G21" s="14">
        <v>3</v>
      </c>
      <c r="H21" s="8">
        <v>3</v>
      </c>
      <c r="I21" s="8">
        <v>4</v>
      </c>
      <c r="J21" s="14">
        <v>5</v>
      </c>
      <c r="K21" s="8">
        <v>4</v>
      </c>
      <c r="L21" s="8">
        <v>5</v>
      </c>
      <c r="M21" s="1">
        <v>4</v>
      </c>
      <c r="N21" s="8">
        <v>5</v>
      </c>
      <c r="O21" s="8">
        <v>4</v>
      </c>
      <c r="P21" s="14">
        <v>4</v>
      </c>
      <c r="Q21" s="8">
        <v>3</v>
      </c>
      <c r="R21" s="8">
        <v>4</v>
      </c>
      <c r="S21" s="14">
        <v>3</v>
      </c>
      <c r="T21" s="8">
        <v>4</v>
      </c>
      <c r="U21" s="8">
        <v>4</v>
      </c>
      <c r="V21" s="14">
        <v>4</v>
      </c>
      <c r="W21" s="8">
        <v>3</v>
      </c>
      <c r="X21" s="8">
        <v>3</v>
      </c>
      <c r="Y21" s="1">
        <v>5</v>
      </c>
      <c r="Z21" s="8">
        <v>5</v>
      </c>
      <c r="AA21" s="8">
        <v>5</v>
      </c>
      <c r="AB21" s="8">
        <v>5</v>
      </c>
      <c r="AC21" s="8">
        <v>5</v>
      </c>
      <c r="AD21" s="8">
        <v>5</v>
      </c>
      <c r="AO21" s="1">
        <v>5</v>
      </c>
      <c r="AP21">
        <v>5</v>
      </c>
      <c r="AQ21">
        <v>5</v>
      </c>
      <c r="AR21">
        <v>5</v>
      </c>
      <c r="AS21">
        <v>5</v>
      </c>
      <c r="AT21">
        <v>4</v>
      </c>
      <c r="AU21">
        <v>5</v>
      </c>
      <c r="AV21">
        <v>5</v>
      </c>
      <c r="AW21">
        <v>4</v>
      </c>
      <c r="AX21">
        <v>5</v>
      </c>
      <c r="AY21" s="1">
        <v>4</v>
      </c>
      <c r="AZ21" s="8">
        <v>5</v>
      </c>
      <c r="BA21" s="8">
        <v>5</v>
      </c>
      <c r="BB21" s="8">
        <v>4</v>
      </c>
      <c r="BC21" s="8">
        <v>4</v>
      </c>
      <c r="BD21" s="8">
        <v>5</v>
      </c>
      <c r="BE21" s="8">
        <v>5</v>
      </c>
      <c r="BF21" s="8">
        <v>5</v>
      </c>
      <c r="BG21" s="8">
        <v>5</v>
      </c>
      <c r="BH21" s="8">
        <v>5</v>
      </c>
      <c r="BI21" s="8">
        <v>5</v>
      </c>
      <c r="BJ21" s="8">
        <v>5</v>
      </c>
      <c r="BK21" s="1">
        <v>5</v>
      </c>
      <c r="BL21" s="8">
        <v>4</v>
      </c>
      <c r="BM21" s="8">
        <v>5</v>
      </c>
      <c r="BN21" s="8">
        <v>5</v>
      </c>
      <c r="BO21" s="8">
        <v>5</v>
      </c>
      <c r="BP21" s="8">
        <v>5</v>
      </c>
    </row>
    <row r="22" spans="1:84" x14ac:dyDescent="0.3">
      <c r="A22">
        <v>10</v>
      </c>
      <c r="B22">
        <v>1</v>
      </c>
      <c r="C22" s="1">
        <v>2</v>
      </c>
      <c r="D22" s="8">
        <v>3</v>
      </c>
      <c r="E22" s="8">
        <v>3</v>
      </c>
      <c r="F22" s="8">
        <v>2</v>
      </c>
      <c r="G22" s="14">
        <v>3</v>
      </c>
      <c r="H22">
        <v>0</v>
      </c>
      <c r="I22" s="8">
        <v>2</v>
      </c>
      <c r="J22" s="14">
        <v>3</v>
      </c>
      <c r="K22" s="8">
        <v>3</v>
      </c>
      <c r="L22" s="8">
        <v>4</v>
      </c>
      <c r="M22" s="1">
        <v>3</v>
      </c>
      <c r="N22" s="8">
        <v>3</v>
      </c>
      <c r="O22" s="8">
        <v>3</v>
      </c>
      <c r="P22" s="1">
        <v>0</v>
      </c>
      <c r="Q22">
        <v>0</v>
      </c>
      <c r="R22" s="8">
        <v>3</v>
      </c>
      <c r="S22" s="1">
        <v>0</v>
      </c>
      <c r="T22" s="8">
        <v>3</v>
      </c>
      <c r="U22" s="8">
        <v>3</v>
      </c>
      <c r="V22" s="14">
        <v>2</v>
      </c>
      <c r="W22" s="8">
        <v>2</v>
      </c>
      <c r="X22">
        <v>0</v>
      </c>
      <c r="AE22" s="1">
        <v>1</v>
      </c>
      <c r="AF22">
        <v>1</v>
      </c>
      <c r="AG22">
        <v>1</v>
      </c>
      <c r="AH22">
        <v>1</v>
      </c>
      <c r="AO22" s="1">
        <v>4</v>
      </c>
      <c r="AP22">
        <v>4</v>
      </c>
      <c r="AQ22">
        <v>4</v>
      </c>
      <c r="AR22">
        <v>5</v>
      </c>
      <c r="AS22">
        <v>5</v>
      </c>
      <c r="AT22">
        <v>4</v>
      </c>
      <c r="AU22">
        <v>4</v>
      </c>
      <c r="AV22">
        <v>4</v>
      </c>
      <c r="AW22">
        <v>5</v>
      </c>
      <c r="AX22">
        <v>5</v>
      </c>
      <c r="AY22" s="1">
        <v>5</v>
      </c>
      <c r="AZ22" s="8">
        <v>4</v>
      </c>
      <c r="BA22" s="8">
        <v>4</v>
      </c>
      <c r="BB22" s="8">
        <v>4</v>
      </c>
      <c r="BC22" s="8">
        <v>3</v>
      </c>
      <c r="BD22" s="8">
        <v>3</v>
      </c>
      <c r="BE22" s="8">
        <v>3</v>
      </c>
      <c r="BF22" s="8">
        <v>5</v>
      </c>
      <c r="BG22" s="8">
        <v>4</v>
      </c>
      <c r="BH22" s="8">
        <v>5</v>
      </c>
      <c r="BI22" s="8">
        <v>4</v>
      </c>
      <c r="BJ22" s="8">
        <v>4</v>
      </c>
    </row>
    <row r="23" spans="1:84" x14ac:dyDescent="0.3">
      <c r="A23">
        <v>10</v>
      </c>
      <c r="B23">
        <v>2</v>
      </c>
      <c r="C23" s="1">
        <v>3</v>
      </c>
      <c r="D23" s="8">
        <v>4</v>
      </c>
      <c r="E23" s="8">
        <v>4</v>
      </c>
      <c r="F23" s="8">
        <v>4</v>
      </c>
      <c r="G23" s="14">
        <v>3</v>
      </c>
      <c r="H23" s="8">
        <v>3</v>
      </c>
      <c r="I23" s="8">
        <v>3</v>
      </c>
      <c r="J23" s="14">
        <v>4</v>
      </c>
      <c r="K23" s="8">
        <v>4</v>
      </c>
      <c r="L23" s="8">
        <v>4</v>
      </c>
      <c r="M23" s="1">
        <v>5</v>
      </c>
      <c r="N23" s="8">
        <v>5</v>
      </c>
      <c r="O23" s="8">
        <v>5</v>
      </c>
      <c r="P23" s="14">
        <v>5</v>
      </c>
      <c r="Q23" s="8">
        <v>4</v>
      </c>
      <c r="R23" s="8">
        <v>5</v>
      </c>
      <c r="S23" s="14">
        <v>2</v>
      </c>
      <c r="T23" s="8">
        <v>2</v>
      </c>
      <c r="U23" s="8">
        <v>3</v>
      </c>
      <c r="V23" s="14">
        <v>4</v>
      </c>
      <c r="W23" s="8">
        <v>2</v>
      </c>
      <c r="X23" s="8">
        <v>3</v>
      </c>
      <c r="Y23" s="1">
        <v>5</v>
      </c>
      <c r="Z23" s="8">
        <v>5</v>
      </c>
      <c r="AA23" s="8">
        <v>5</v>
      </c>
      <c r="AB23" s="8">
        <v>5</v>
      </c>
      <c r="AC23" s="8">
        <v>5</v>
      </c>
      <c r="AD23" s="8">
        <v>5</v>
      </c>
      <c r="AO23" s="1">
        <v>4</v>
      </c>
      <c r="AP23">
        <v>4</v>
      </c>
      <c r="AQ23">
        <v>5</v>
      </c>
      <c r="AR23">
        <v>5</v>
      </c>
      <c r="AS23">
        <v>5</v>
      </c>
      <c r="AT23">
        <v>4</v>
      </c>
      <c r="AU23">
        <v>5</v>
      </c>
      <c r="AV23">
        <v>5</v>
      </c>
      <c r="AW23">
        <v>4</v>
      </c>
      <c r="AX23">
        <v>5</v>
      </c>
      <c r="AY23" s="1">
        <v>4</v>
      </c>
      <c r="AZ23" s="8">
        <v>4</v>
      </c>
      <c r="BA23" s="8">
        <v>5</v>
      </c>
      <c r="BB23" s="8">
        <v>5</v>
      </c>
      <c r="BC23" s="8">
        <v>5</v>
      </c>
      <c r="BD23" s="8">
        <v>3</v>
      </c>
      <c r="BE23" s="8">
        <v>4</v>
      </c>
      <c r="BF23" s="8">
        <v>5</v>
      </c>
      <c r="BG23" s="8">
        <v>4</v>
      </c>
      <c r="BH23" s="8">
        <v>4</v>
      </c>
      <c r="BI23" s="8">
        <v>5</v>
      </c>
      <c r="BJ23" s="8">
        <v>4</v>
      </c>
      <c r="BK23" s="1">
        <v>5</v>
      </c>
      <c r="BL23" s="8">
        <v>5</v>
      </c>
      <c r="BM23" s="8">
        <v>5</v>
      </c>
      <c r="BN23" s="8">
        <v>5</v>
      </c>
      <c r="BO23" s="8">
        <v>5</v>
      </c>
      <c r="BP23" s="8">
        <v>5</v>
      </c>
    </row>
    <row r="24" spans="1:84" x14ac:dyDescent="0.3">
      <c r="A24">
        <v>11</v>
      </c>
      <c r="B24">
        <v>1</v>
      </c>
      <c r="C24" s="1">
        <v>3</v>
      </c>
      <c r="D24" s="8">
        <v>3</v>
      </c>
      <c r="E24" s="8">
        <v>3</v>
      </c>
      <c r="F24" s="8">
        <v>2</v>
      </c>
      <c r="G24" s="1">
        <v>2</v>
      </c>
      <c r="H24" s="8">
        <v>2</v>
      </c>
      <c r="I24" s="8">
        <v>2</v>
      </c>
      <c r="J24" s="1">
        <v>2</v>
      </c>
      <c r="K24" s="8">
        <v>1</v>
      </c>
      <c r="L24" s="8">
        <v>3</v>
      </c>
      <c r="M24" s="1">
        <v>2</v>
      </c>
      <c r="N24" s="8">
        <v>3</v>
      </c>
      <c r="O24" s="8">
        <v>3</v>
      </c>
      <c r="P24" s="1">
        <v>2</v>
      </c>
      <c r="Q24" s="8">
        <v>2</v>
      </c>
      <c r="R24" s="8">
        <v>3</v>
      </c>
      <c r="S24" s="1">
        <v>3</v>
      </c>
      <c r="T24" s="8">
        <v>2</v>
      </c>
      <c r="U24" s="8">
        <v>3</v>
      </c>
      <c r="V24" s="1">
        <v>3</v>
      </c>
      <c r="W24" s="8">
        <v>3</v>
      </c>
      <c r="X24" s="8">
        <v>3</v>
      </c>
      <c r="AO24" s="1">
        <v>4</v>
      </c>
      <c r="AP24">
        <v>3</v>
      </c>
      <c r="AQ24">
        <v>3</v>
      </c>
      <c r="AR24">
        <v>3</v>
      </c>
      <c r="AS24">
        <v>3</v>
      </c>
      <c r="AT24">
        <v>3</v>
      </c>
      <c r="AU24">
        <v>5</v>
      </c>
      <c r="AV24">
        <v>4</v>
      </c>
      <c r="AW24">
        <v>3</v>
      </c>
      <c r="AX24">
        <v>4</v>
      </c>
      <c r="AY24" s="1">
        <v>4</v>
      </c>
      <c r="AZ24" s="8">
        <v>4</v>
      </c>
      <c r="BA24" s="8">
        <v>4</v>
      </c>
      <c r="BB24" s="8">
        <v>4</v>
      </c>
      <c r="BC24" s="8">
        <v>4</v>
      </c>
      <c r="BD24" s="8">
        <v>3</v>
      </c>
      <c r="BE24" s="8">
        <v>4</v>
      </c>
      <c r="BF24" s="8">
        <v>3</v>
      </c>
      <c r="BG24" s="8">
        <v>4</v>
      </c>
      <c r="BH24" s="8">
        <v>4</v>
      </c>
      <c r="BI24" s="8">
        <v>4</v>
      </c>
      <c r="BJ24" s="8">
        <v>4</v>
      </c>
    </row>
    <row r="25" spans="1:84" x14ac:dyDescent="0.3">
      <c r="A25">
        <v>11</v>
      </c>
      <c r="B25">
        <v>2</v>
      </c>
      <c r="C25" s="1">
        <v>2</v>
      </c>
      <c r="D25" s="8">
        <v>3</v>
      </c>
      <c r="E25" s="8">
        <v>3</v>
      </c>
      <c r="F25" s="8">
        <v>3</v>
      </c>
      <c r="G25" s="14">
        <v>3</v>
      </c>
      <c r="H25" s="8">
        <v>2</v>
      </c>
      <c r="I25" s="8">
        <v>2</v>
      </c>
      <c r="J25" s="14">
        <v>3</v>
      </c>
      <c r="K25" s="8">
        <v>2</v>
      </c>
      <c r="L25" s="8">
        <v>3</v>
      </c>
      <c r="M25" s="1">
        <v>3</v>
      </c>
      <c r="N25" s="8">
        <v>3</v>
      </c>
      <c r="O25" s="8">
        <v>3</v>
      </c>
      <c r="P25" s="14">
        <v>2</v>
      </c>
      <c r="Q25" s="8">
        <v>4</v>
      </c>
      <c r="R25" s="8">
        <v>2</v>
      </c>
      <c r="S25" s="14">
        <v>2</v>
      </c>
      <c r="T25" s="8">
        <v>3</v>
      </c>
      <c r="U25" s="8">
        <v>2</v>
      </c>
      <c r="V25" s="14">
        <v>3</v>
      </c>
      <c r="W25" s="8">
        <v>2</v>
      </c>
      <c r="X25" s="8">
        <v>2</v>
      </c>
      <c r="Y25" s="1">
        <v>3</v>
      </c>
      <c r="Z25" s="8">
        <v>3</v>
      </c>
      <c r="AA25" s="8">
        <v>3</v>
      </c>
      <c r="AB25" s="8">
        <v>2</v>
      </c>
      <c r="AC25" s="8">
        <v>3</v>
      </c>
      <c r="AD25" s="8">
        <v>3</v>
      </c>
      <c r="AO25" s="1">
        <v>4</v>
      </c>
      <c r="AP25">
        <v>4</v>
      </c>
      <c r="AQ25">
        <v>5</v>
      </c>
      <c r="AR25">
        <v>4</v>
      </c>
      <c r="AS25">
        <v>3</v>
      </c>
      <c r="AT25">
        <v>4</v>
      </c>
      <c r="AU25">
        <v>4</v>
      </c>
      <c r="AV25">
        <v>4</v>
      </c>
      <c r="AW25">
        <v>5</v>
      </c>
      <c r="AX25">
        <v>5</v>
      </c>
      <c r="AY25" s="1">
        <v>4</v>
      </c>
      <c r="AZ25" s="8">
        <v>4</v>
      </c>
      <c r="BA25" s="8">
        <v>4</v>
      </c>
      <c r="BB25" s="8">
        <v>5</v>
      </c>
      <c r="BC25" s="8">
        <v>5</v>
      </c>
      <c r="BD25" s="8">
        <v>5</v>
      </c>
      <c r="BE25" s="8">
        <v>5</v>
      </c>
      <c r="BF25" s="8">
        <v>5</v>
      </c>
      <c r="BG25" s="8">
        <v>4</v>
      </c>
      <c r="BH25" s="8">
        <v>4</v>
      </c>
      <c r="BI25" s="8">
        <v>4</v>
      </c>
      <c r="BJ25" s="8">
        <v>4</v>
      </c>
      <c r="BK25" s="1">
        <v>5</v>
      </c>
      <c r="BL25" s="8">
        <v>5</v>
      </c>
      <c r="BM25" s="8">
        <v>5</v>
      </c>
      <c r="BN25" s="8">
        <v>5</v>
      </c>
      <c r="BO25" s="8">
        <v>5</v>
      </c>
      <c r="BP25" s="8">
        <v>4</v>
      </c>
    </row>
    <row r="26" spans="1:84" x14ac:dyDescent="0.3">
      <c r="A26">
        <v>12</v>
      </c>
      <c r="B26">
        <v>1</v>
      </c>
      <c r="C26" s="1">
        <v>4</v>
      </c>
      <c r="D26" s="8">
        <v>4</v>
      </c>
      <c r="E26" s="8">
        <v>4</v>
      </c>
      <c r="F26" s="8">
        <v>5</v>
      </c>
      <c r="G26" s="14">
        <v>4</v>
      </c>
      <c r="H26">
        <v>0</v>
      </c>
      <c r="I26">
        <v>0</v>
      </c>
      <c r="J26" s="1">
        <v>0</v>
      </c>
      <c r="K26">
        <v>0</v>
      </c>
      <c r="L26">
        <v>4</v>
      </c>
      <c r="M26" s="1">
        <v>0</v>
      </c>
      <c r="N26" s="8">
        <v>0</v>
      </c>
      <c r="O26" s="8">
        <v>0</v>
      </c>
      <c r="P26" s="14">
        <v>0</v>
      </c>
      <c r="Q26" s="8">
        <v>0</v>
      </c>
      <c r="R26" s="8">
        <v>0</v>
      </c>
      <c r="S26" s="14">
        <v>0</v>
      </c>
      <c r="T26" s="8">
        <v>0</v>
      </c>
      <c r="U26">
        <v>3</v>
      </c>
      <c r="V26" s="14">
        <v>0</v>
      </c>
      <c r="W26" s="8">
        <v>0</v>
      </c>
      <c r="X26" s="8">
        <v>0</v>
      </c>
      <c r="AO26" s="1">
        <v>4</v>
      </c>
      <c r="AP26">
        <v>4</v>
      </c>
      <c r="AQ26">
        <v>4</v>
      </c>
      <c r="AR26">
        <v>3</v>
      </c>
      <c r="AS26">
        <v>5</v>
      </c>
      <c r="AT26">
        <v>4</v>
      </c>
      <c r="AU26">
        <v>3</v>
      </c>
      <c r="AV26">
        <v>3</v>
      </c>
      <c r="AW26">
        <v>2</v>
      </c>
      <c r="AX26">
        <v>4</v>
      </c>
      <c r="AY26" s="1">
        <v>3</v>
      </c>
      <c r="AZ26" s="8">
        <v>2</v>
      </c>
      <c r="BA26" s="8">
        <v>2</v>
      </c>
      <c r="BB26">
        <v>0</v>
      </c>
      <c r="BC26">
        <v>2</v>
      </c>
      <c r="BD26">
        <v>0</v>
      </c>
      <c r="BE26">
        <v>0</v>
      </c>
      <c r="BF26">
        <v>4</v>
      </c>
      <c r="BG26">
        <v>3</v>
      </c>
      <c r="BH26">
        <v>3</v>
      </c>
      <c r="BI26">
        <v>3</v>
      </c>
      <c r="BJ26">
        <v>3</v>
      </c>
    </row>
    <row r="27" spans="1:84" x14ac:dyDescent="0.3">
      <c r="A27">
        <v>12</v>
      </c>
      <c r="B27">
        <v>2</v>
      </c>
      <c r="C27" s="1">
        <v>4</v>
      </c>
      <c r="D27" s="8">
        <v>4</v>
      </c>
      <c r="E27" s="8">
        <v>4</v>
      </c>
      <c r="F27" s="8">
        <v>3</v>
      </c>
      <c r="G27" s="14">
        <v>3</v>
      </c>
      <c r="H27" s="8">
        <v>3</v>
      </c>
      <c r="I27">
        <v>0</v>
      </c>
      <c r="J27" s="1">
        <v>0</v>
      </c>
      <c r="K27">
        <v>0</v>
      </c>
      <c r="L27" t="s">
        <v>65</v>
      </c>
      <c r="M27" s="1">
        <v>3</v>
      </c>
      <c r="N27">
        <v>3</v>
      </c>
      <c r="O27">
        <v>0</v>
      </c>
      <c r="P27" s="1">
        <v>0</v>
      </c>
      <c r="Q27">
        <v>0</v>
      </c>
      <c r="R27">
        <v>0</v>
      </c>
      <c r="S27" s="1">
        <v>4</v>
      </c>
      <c r="T27">
        <v>0</v>
      </c>
      <c r="U27">
        <v>4</v>
      </c>
      <c r="V27" s="1">
        <v>4</v>
      </c>
      <c r="W27">
        <v>4</v>
      </c>
      <c r="X27">
        <v>4</v>
      </c>
      <c r="Y27" s="1">
        <v>4</v>
      </c>
      <c r="Z27" s="8">
        <v>5</v>
      </c>
      <c r="AA27" s="8">
        <v>5</v>
      </c>
      <c r="AB27" s="8">
        <v>4</v>
      </c>
      <c r="AC27" s="8">
        <v>4</v>
      </c>
      <c r="AD27" s="8">
        <v>5</v>
      </c>
      <c r="AO27" s="1">
        <v>4</v>
      </c>
      <c r="AP27">
        <v>4</v>
      </c>
      <c r="AQ27">
        <v>4</v>
      </c>
      <c r="AR27">
        <v>4</v>
      </c>
      <c r="AS27">
        <v>5</v>
      </c>
      <c r="AT27">
        <v>5</v>
      </c>
      <c r="AU27">
        <v>5</v>
      </c>
      <c r="AV27">
        <v>4</v>
      </c>
      <c r="AW27">
        <v>4</v>
      </c>
      <c r="AX27">
        <v>4</v>
      </c>
      <c r="AY27" s="1">
        <v>4</v>
      </c>
      <c r="AZ27" s="8">
        <v>4</v>
      </c>
      <c r="BA27" s="8">
        <v>4</v>
      </c>
      <c r="BB27" s="8">
        <v>4</v>
      </c>
      <c r="BC27" s="8">
        <v>4</v>
      </c>
      <c r="BD27" s="8">
        <v>4</v>
      </c>
      <c r="BE27" s="8">
        <v>4</v>
      </c>
      <c r="BF27" s="8">
        <v>4</v>
      </c>
      <c r="BG27">
        <f>AVERAGE(BE27:BF27)</f>
        <v>4</v>
      </c>
    </row>
    <row r="28" spans="1:84" s="61" customFormat="1" x14ac:dyDescent="0.3">
      <c r="A28" s="61">
        <v>13</v>
      </c>
      <c r="C28" s="62"/>
      <c r="G28" s="62"/>
      <c r="J28" s="62"/>
      <c r="M28" s="62"/>
      <c r="P28" s="62"/>
      <c r="S28" s="62"/>
      <c r="V28" s="62"/>
      <c r="Y28" s="62"/>
      <c r="AE28" s="62"/>
      <c r="AO28" s="62"/>
      <c r="AY28" s="62"/>
      <c r="BK28" s="62"/>
      <c r="BQ28" s="62"/>
      <c r="CA28" s="63"/>
      <c r="CB28" s="63"/>
      <c r="CC28" s="63"/>
      <c r="CD28" s="63"/>
      <c r="CE28" s="63"/>
      <c r="CF28" s="62"/>
    </row>
    <row r="29" spans="1:84" s="61" customFormat="1" x14ac:dyDescent="0.3">
      <c r="A29" s="61">
        <v>13</v>
      </c>
      <c r="C29" s="62"/>
      <c r="G29" s="62"/>
      <c r="J29" s="62"/>
      <c r="M29" s="62"/>
      <c r="P29" s="62"/>
      <c r="S29" s="62"/>
      <c r="V29" s="62"/>
      <c r="Y29" s="62"/>
      <c r="AE29" s="62"/>
      <c r="AO29" s="62"/>
      <c r="AY29" s="62"/>
      <c r="BK29" s="62"/>
      <c r="BQ29" s="62"/>
      <c r="CA29" s="63"/>
      <c r="CB29" s="63"/>
      <c r="CC29" s="63"/>
      <c r="CD29" s="63"/>
      <c r="CE29" s="63"/>
      <c r="CF29" s="62"/>
    </row>
    <row r="30" spans="1:84" x14ac:dyDescent="0.3">
      <c r="A30">
        <v>14</v>
      </c>
      <c r="B30">
        <v>1</v>
      </c>
      <c r="C30" s="1">
        <v>4</v>
      </c>
      <c r="D30" s="8">
        <v>4</v>
      </c>
      <c r="E30" s="8">
        <v>3</v>
      </c>
      <c r="F30" s="8">
        <v>3</v>
      </c>
      <c r="G30" s="14">
        <v>4</v>
      </c>
      <c r="H30" s="8">
        <v>4</v>
      </c>
      <c r="I30" s="8">
        <v>2</v>
      </c>
      <c r="J30" s="14">
        <v>4</v>
      </c>
      <c r="K30" s="8">
        <v>3</v>
      </c>
      <c r="L30" s="8">
        <v>3</v>
      </c>
      <c r="M30" s="1">
        <v>3</v>
      </c>
      <c r="N30" s="8">
        <v>3</v>
      </c>
      <c r="O30" s="8">
        <v>3</v>
      </c>
      <c r="P30" s="1">
        <v>0</v>
      </c>
      <c r="Q30">
        <v>3</v>
      </c>
      <c r="R30">
        <v>3</v>
      </c>
      <c r="S30" s="1">
        <v>3</v>
      </c>
      <c r="T30">
        <v>0</v>
      </c>
      <c r="U30">
        <v>3</v>
      </c>
      <c r="V30" s="1">
        <v>3</v>
      </c>
      <c r="W30">
        <v>3</v>
      </c>
      <c r="X30">
        <v>4</v>
      </c>
      <c r="AO30" s="1">
        <v>5</v>
      </c>
      <c r="AP30">
        <v>5</v>
      </c>
      <c r="AQ30">
        <v>5</v>
      </c>
      <c r="AR30">
        <v>5</v>
      </c>
      <c r="AS30">
        <v>5</v>
      </c>
      <c r="AT30">
        <v>5</v>
      </c>
      <c r="AU30">
        <v>5</v>
      </c>
      <c r="AV30">
        <v>5</v>
      </c>
      <c r="AW30">
        <v>5</v>
      </c>
      <c r="AX30">
        <v>5</v>
      </c>
      <c r="AY30" s="1">
        <v>5</v>
      </c>
      <c r="AZ30" s="8">
        <v>5</v>
      </c>
      <c r="BA30" s="8">
        <v>5</v>
      </c>
      <c r="BB30" s="8">
        <v>5</v>
      </c>
      <c r="BC30" s="8">
        <v>5</v>
      </c>
      <c r="BD30" s="8">
        <v>5</v>
      </c>
      <c r="BE30" s="8">
        <v>5</v>
      </c>
      <c r="BF30" s="8">
        <v>5</v>
      </c>
      <c r="BG30" s="8">
        <v>5</v>
      </c>
      <c r="BH30" s="8">
        <v>5</v>
      </c>
      <c r="BI30" s="8">
        <v>5</v>
      </c>
      <c r="BJ30" s="8">
        <v>5</v>
      </c>
      <c r="BL30" s="8"/>
      <c r="BM30" s="8"/>
      <c r="BN30" s="8"/>
      <c r="BO30" s="8"/>
      <c r="BP30" s="8"/>
    </row>
    <row r="31" spans="1:84" x14ac:dyDescent="0.3">
      <c r="A31">
        <v>14</v>
      </c>
      <c r="B31">
        <v>2</v>
      </c>
      <c r="C31" s="1">
        <v>4</v>
      </c>
      <c r="D31" s="8">
        <v>4</v>
      </c>
      <c r="E31" s="8">
        <v>3</v>
      </c>
      <c r="F31" s="8">
        <v>3</v>
      </c>
      <c r="G31" s="14">
        <v>4</v>
      </c>
      <c r="H31" s="8">
        <v>4</v>
      </c>
      <c r="I31">
        <v>0</v>
      </c>
      <c r="J31" s="1">
        <v>4</v>
      </c>
      <c r="K31">
        <v>3</v>
      </c>
      <c r="L31">
        <v>4</v>
      </c>
      <c r="M31" s="1">
        <v>3</v>
      </c>
      <c r="N31" s="8">
        <v>3</v>
      </c>
      <c r="O31">
        <v>0</v>
      </c>
      <c r="P31" s="1">
        <v>0</v>
      </c>
      <c r="Q31">
        <v>3</v>
      </c>
      <c r="R31">
        <v>0</v>
      </c>
      <c r="S31" s="1">
        <v>4</v>
      </c>
      <c r="T31">
        <v>4</v>
      </c>
      <c r="U31">
        <v>4</v>
      </c>
      <c r="V31" s="1">
        <v>0</v>
      </c>
      <c r="W31">
        <v>0</v>
      </c>
      <c r="X31">
        <v>4</v>
      </c>
      <c r="Y31" s="1">
        <v>5</v>
      </c>
      <c r="Z31" s="8">
        <v>5</v>
      </c>
      <c r="AA31" s="8">
        <v>5</v>
      </c>
      <c r="AB31" s="8">
        <v>5</v>
      </c>
      <c r="AC31" s="8">
        <v>5</v>
      </c>
      <c r="AD31" s="8">
        <v>5</v>
      </c>
      <c r="AO31" s="1">
        <v>5</v>
      </c>
      <c r="AP31">
        <v>5</v>
      </c>
      <c r="AQ31">
        <v>5</v>
      </c>
      <c r="AR31">
        <v>5</v>
      </c>
      <c r="AS31">
        <v>5</v>
      </c>
      <c r="AT31">
        <v>5</v>
      </c>
      <c r="AU31">
        <v>5</v>
      </c>
      <c r="AV31">
        <v>5</v>
      </c>
      <c r="AW31">
        <v>4</v>
      </c>
      <c r="AX31">
        <v>5</v>
      </c>
      <c r="AY31" s="1">
        <v>3</v>
      </c>
      <c r="AZ31" s="8">
        <v>4</v>
      </c>
      <c r="BA31" s="8">
        <v>4</v>
      </c>
      <c r="BB31" s="8">
        <v>3</v>
      </c>
      <c r="BC31" s="8">
        <v>4</v>
      </c>
      <c r="BD31" s="8">
        <v>4</v>
      </c>
      <c r="BE31" s="8">
        <v>5</v>
      </c>
      <c r="BF31" s="8">
        <v>5</v>
      </c>
      <c r="BG31" s="8">
        <v>5</v>
      </c>
      <c r="BH31">
        <v>0</v>
      </c>
      <c r="BJ31">
        <v>4</v>
      </c>
      <c r="BK31" s="1">
        <v>5</v>
      </c>
      <c r="BL31" s="8">
        <v>5</v>
      </c>
      <c r="BM31" s="8">
        <v>5</v>
      </c>
      <c r="BN31" s="8">
        <v>5</v>
      </c>
      <c r="BO31" s="8">
        <v>5</v>
      </c>
      <c r="BP31" s="8">
        <v>5</v>
      </c>
    </row>
    <row r="32" spans="1:84" x14ac:dyDescent="0.3">
      <c r="A32">
        <v>15</v>
      </c>
      <c r="B32">
        <v>1</v>
      </c>
      <c r="C32" s="1">
        <v>5</v>
      </c>
      <c r="D32" s="8">
        <v>4</v>
      </c>
      <c r="E32" s="8">
        <v>5</v>
      </c>
      <c r="F32" s="8">
        <v>5</v>
      </c>
      <c r="G32" s="14">
        <v>5</v>
      </c>
      <c r="H32" s="8">
        <v>5</v>
      </c>
      <c r="I32" s="8">
        <v>2</v>
      </c>
      <c r="J32" s="14">
        <v>3</v>
      </c>
      <c r="K32" s="8">
        <v>3</v>
      </c>
      <c r="L32" s="8">
        <v>5</v>
      </c>
      <c r="M32" s="1">
        <v>4</v>
      </c>
      <c r="N32" s="8">
        <v>3</v>
      </c>
      <c r="O32" s="8">
        <v>3</v>
      </c>
      <c r="P32" s="14">
        <v>3</v>
      </c>
      <c r="Q32" s="8">
        <v>5</v>
      </c>
      <c r="R32" s="8">
        <v>1</v>
      </c>
      <c r="S32" s="14">
        <v>5</v>
      </c>
      <c r="T32" s="8">
        <v>5</v>
      </c>
      <c r="U32" s="8">
        <v>5</v>
      </c>
      <c r="V32" s="14">
        <v>1</v>
      </c>
      <c r="W32" s="8">
        <v>3</v>
      </c>
      <c r="X32" s="8">
        <v>3</v>
      </c>
      <c r="AO32" s="1">
        <v>5</v>
      </c>
      <c r="AP32">
        <v>5</v>
      </c>
      <c r="AQ32">
        <v>4</v>
      </c>
      <c r="AR32">
        <v>5</v>
      </c>
      <c r="AS32">
        <v>4</v>
      </c>
      <c r="AT32">
        <v>5</v>
      </c>
      <c r="AU32">
        <v>5</v>
      </c>
      <c r="AV32">
        <v>5</v>
      </c>
      <c r="AW32">
        <v>5</v>
      </c>
      <c r="AX32">
        <v>5</v>
      </c>
      <c r="AY32" s="1">
        <v>5</v>
      </c>
      <c r="AZ32" s="8">
        <v>5</v>
      </c>
      <c r="BA32" s="8">
        <v>5</v>
      </c>
      <c r="BB32" s="8">
        <v>5</v>
      </c>
      <c r="BC32" s="8">
        <v>5</v>
      </c>
      <c r="BD32" s="8">
        <v>5</v>
      </c>
      <c r="BE32" s="8">
        <v>5</v>
      </c>
      <c r="BF32" s="8">
        <v>5</v>
      </c>
      <c r="BG32" s="8">
        <v>5</v>
      </c>
      <c r="BH32" s="8">
        <v>5</v>
      </c>
      <c r="BI32" s="8">
        <v>5</v>
      </c>
      <c r="BJ32" s="8">
        <v>5</v>
      </c>
    </row>
    <row r="33" spans="1:84" x14ac:dyDescent="0.3">
      <c r="A33">
        <v>15</v>
      </c>
      <c r="B33" s="12"/>
    </row>
    <row r="34" spans="1:84" x14ac:dyDescent="0.3">
      <c r="A34">
        <v>16</v>
      </c>
      <c r="B34">
        <v>1</v>
      </c>
      <c r="C34" s="10"/>
      <c r="D34" s="11"/>
      <c r="E34" s="11"/>
      <c r="F34" s="11"/>
      <c r="G34" s="10"/>
      <c r="H34" s="11"/>
      <c r="I34" s="11"/>
      <c r="J34" s="10"/>
      <c r="K34" s="11"/>
      <c r="L34" s="11"/>
      <c r="M34" s="10"/>
      <c r="N34" s="11"/>
      <c r="O34" s="11"/>
      <c r="P34" s="10"/>
      <c r="Q34" s="11"/>
      <c r="R34" s="11"/>
      <c r="S34" s="10"/>
      <c r="T34" s="11"/>
      <c r="U34" s="11"/>
      <c r="V34" s="10"/>
      <c r="W34" s="11"/>
      <c r="X34" s="11"/>
      <c r="Y34" s="10"/>
      <c r="Z34" s="11"/>
      <c r="AA34" s="11"/>
      <c r="AB34" s="11"/>
      <c r="AC34" s="11"/>
      <c r="AD34" s="11"/>
      <c r="AE34" s="10"/>
      <c r="AF34" s="11"/>
      <c r="AG34" s="11"/>
      <c r="AH34" s="11"/>
      <c r="AI34" s="11"/>
      <c r="AJ34" s="11"/>
      <c r="AK34" s="11"/>
      <c r="AL34" s="11"/>
      <c r="AM34" s="11"/>
      <c r="AN34" s="11"/>
      <c r="AO34" s="1">
        <v>5</v>
      </c>
      <c r="AP34">
        <v>5</v>
      </c>
      <c r="AQ34">
        <v>5</v>
      </c>
      <c r="AR34">
        <v>5</v>
      </c>
      <c r="AS34">
        <v>5</v>
      </c>
      <c r="AT34">
        <v>5</v>
      </c>
      <c r="AU34">
        <v>5</v>
      </c>
      <c r="AV34">
        <v>5</v>
      </c>
      <c r="AW34">
        <v>5</v>
      </c>
      <c r="AX34">
        <v>5</v>
      </c>
      <c r="AY34" s="1">
        <v>5</v>
      </c>
      <c r="AZ34" s="8">
        <v>5</v>
      </c>
      <c r="BA34" s="8">
        <v>5</v>
      </c>
      <c r="BB34" s="8">
        <v>5</v>
      </c>
      <c r="BC34" s="8">
        <v>5</v>
      </c>
      <c r="BD34" s="8">
        <v>5</v>
      </c>
      <c r="BE34" s="8">
        <v>5</v>
      </c>
      <c r="BF34" s="8">
        <v>5</v>
      </c>
      <c r="BG34" s="8">
        <v>5</v>
      </c>
      <c r="BH34" s="8">
        <v>5</v>
      </c>
      <c r="BI34" s="8">
        <v>5</v>
      </c>
      <c r="BJ34" s="8">
        <v>5</v>
      </c>
    </row>
    <row r="35" spans="1:84" x14ac:dyDescent="0.3">
      <c r="A35">
        <v>16</v>
      </c>
    </row>
    <row r="36" spans="1:84" x14ac:dyDescent="0.3">
      <c r="A36">
        <v>17</v>
      </c>
      <c r="B36">
        <v>2</v>
      </c>
      <c r="C36" s="1">
        <v>2.5</v>
      </c>
      <c r="D36" s="8">
        <v>2</v>
      </c>
      <c r="E36" s="8">
        <v>2</v>
      </c>
      <c r="F36" s="8">
        <v>2.5</v>
      </c>
      <c r="G36" s="14">
        <v>2.5</v>
      </c>
      <c r="H36" s="8">
        <v>2</v>
      </c>
      <c r="I36" s="8">
        <v>2</v>
      </c>
      <c r="J36" s="14">
        <v>2.5</v>
      </c>
      <c r="K36" s="8">
        <v>2.5</v>
      </c>
      <c r="L36" s="8">
        <v>4</v>
      </c>
      <c r="M36" s="1">
        <v>2</v>
      </c>
      <c r="N36" s="8">
        <v>2</v>
      </c>
      <c r="O36" s="8">
        <v>2.5</v>
      </c>
      <c r="P36" s="14">
        <v>2.5</v>
      </c>
      <c r="Q36" s="8">
        <v>2.5</v>
      </c>
      <c r="R36" s="8">
        <v>3</v>
      </c>
      <c r="S36" s="14">
        <v>2.5</v>
      </c>
      <c r="T36" s="8">
        <v>3</v>
      </c>
      <c r="U36" s="8">
        <v>3</v>
      </c>
      <c r="V36" s="14">
        <v>2.5</v>
      </c>
      <c r="W36" s="8">
        <v>2.5</v>
      </c>
      <c r="X36" s="8">
        <v>2.5</v>
      </c>
      <c r="Y36" s="1">
        <v>2.5</v>
      </c>
      <c r="Z36" s="8">
        <v>2.5</v>
      </c>
      <c r="AA36" s="8">
        <v>2.5</v>
      </c>
      <c r="AB36" s="8">
        <v>2</v>
      </c>
      <c r="AC36">
        <f>AVERAGE(Y36,Z36,AA36,AB36,AD36)</f>
        <v>2.2999999999999998</v>
      </c>
      <c r="AD36">
        <v>2</v>
      </c>
      <c r="AO36" s="1">
        <v>4</v>
      </c>
      <c r="AP36">
        <v>4</v>
      </c>
      <c r="AQ36">
        <v>5</v>
      </c>
      <c r="AR36">
        <v>5</v>
      </c>
      <c r="AS36">
        <v>5</v>
      </c>
      <c r="AT36">
        <v>4.5</v>
      </c>
      <c r="AU36">
        <v>4.5</v>
      </c>
      <c r="AV36">
        <v>4</v>
      </c>
      <c r="AW36">
        <v>4</v>
      </c>
      <c r="AX36">
        <v>5</v>
      </c>
      <c r="AY36" s="1">
        <v>3.5</v>
      </c>
      <c r="AZ36" s="8">
        <v>3.5</v>
      </c>
      <c r="BA36" s="8">
        <v>4</v>
      </c>
      <c r="BB36" s="8">
        <v>4</v>
      </c>
      <c r="BC36" s="8">
        <v>4.5</v>
      </c>
      <c r="BD36" s="8">
        <v>5</v>
      </c>
      <c r="BE36" s="8">
        <v>4.5</v>
      </c>
      <c r="BF36" s="8">
        <v>4</v>
      </c>
      <c r="BG36" s="8">
        <v>4</v>
      </c>
      <c r="BH36" s="8">
        <v>4.5</v>
      </c>
      <c r="BI36" s="8">
        <v>4.5</v>
      </c>
      <c r="BJ36" s="8">
        <v>4</v>
      </c>
      <c r="BK36" s="1">
        <v>4</v>
      </c>
      <c r="BL36" s="8">
        <v>4</v>
      </c>
      <c r="BM36" s="8">
        <v>4</v>
      </c>
      <c r="BN36" s="8">
        <v>4</v>
      </c>
      <c r="BO36" s="8">
        <v>4.5</v>
      </c>
      <c r="BP36" s="8">
        <v>4.5</v>
      </c>
    </row>
    <row r="37" spans="1:84" x14ac:dyDescent="0.3">
      <c r="A37">
        <v>17</v>
      </c>
    </row>
    <row r="38" spans="1:84" s="58" customFormat="1" x14ac:dyDescent="0.3">
      <c r="C38" s="59"/>
      <c r="G38" s="59"/>
      <c r="J38" s="59"/>
      <c r="M38" s="59"/>
      <c r="P38" s="59"/>
      <c r="S38" s="59"/>
      <c r="V38" s="59"/>
      <c r="Y38" s="59"/>
      <c r="AE38" s="59"/>
      <c r="AO38" s="59"/>
      <c r="AY38" s="59"/>
      <c r="BK38" s="59"/>
      <c r="BQ38" s="59"/>
      <c r="CA38" s="60"/>
      <c r="CB38" s="60"/>
      <c r="CC38" s="60"/>
      <c r="CD38" s="60"/>
      <c r="CE38" s="60"/>
      <c r="CF38" s="59"/>
    </row>
    <row r="39" spans="1:84" x14ac:dyDescent="0.3">
      <c r="A39" t="s">
        <v>68</v>
      </c>
      <c r="B39" t="s">
        <v>66</v>
      </c>
      <c r="C39" s="1">
        <f>AVERAGE(C4:C37)</f>
        <v>3.14</v>
      </c>
      <c r="D39" s="1">
        <f t="shared" ref="D39:AD39" si="0">AVERAGE(D4:D37)</f>
        <v>3.4</v>
      </c>
      <c r="E39" s="1">
        <f t="shared" si="0"/>
        <v>3.48</v>
      </c>
      <c r="F39" s="1">
        <f t="shared" si="0"/>
        <v>2.78</v>
      </c>
      <c r="G39" s="1">
        <f t="shared" si="0"/>
        <v>3.02</v>
      </c>
      <c r="H39" s="1">
        <f t="shared" si="0"/>
        <v>2.3199999999999998</v>
      </c>
      <c r="I39" s="1">
        <f t="shared" si="0"/>
        <v>1.96</v>
      </c>
      <c r="J39" s="1">
        <f t="shared" si="0"/>
        <v>2.98</v>
      </c>
      <c r="K39" s="1">
        <f t="shared" si="0"/>
        <v>2.74</v>
      </c>
      <c r="L39" s="1">
        <f t="shared" si="0"/>
        <v>4</v>
      </c>
      <c r="M39" s="1">
        <f t="shared" si="0"/>
        <v>2.6</v>
      </c>
      <c r="N39" s="1">
        <f t="shared" si="0"/>
        <v>2.72</v>
      </c>
      <c r="O39" s="1">
        <f t="shared" si="0"/>
        <v>2.46</v>
      </c>
      <c r="P39" s="1">
        <f t="shared" si="0"/>
        <v>2.2200000000000002</v>
      </c>
      <c r="Q39" s="1">
        <f t="shared" si="0"/>
        <v>2.58</v>
      </c>
      <c r="R39" s="1">
        <f t="shared" si="0"/>
        <v>2.3199999999999998</v>
      </c>
      <c r="S39" s="1">
        <f t="shared" si="0"/>
        <v>2.56</v>
      </c>
      <c r="T39" s="1">
        <f t="shared" si="0"/>
        <v>2.2799999999999998</v>
      </c>
      <c r="U39" s="1">
        <f t="shared" si="0"/>
        <v>2.875</v>
      </c>
      <c r="V39" s="1">
        <f t="shared" si="0"/>
        <v>2.52</v>
      </c>
      <c r="W39" s="1">
        <f t="shared" si="0"/>
        <v>2.14</v>
      </c>
      <c r="X39" s="1">
        <f t="shared" si="0"/>
        <v>2.42</v>
      </c>
      <c r="Y39" s="1">
        <f t="shared" si="0"/>
        <v>3.3461538461538463</v>
      </c>
      <c r="Z39" s="1">
        <f t="shared" si="0"/>
        <v>3.7307692307692308</v>
      </c>
      <c r="AA39" s="1">
        <f t="shared" si="0"/>
        <v>3.5</v>
      </c>
      <c r="AB39" s="1">
        <f t="shared" si="0"/>
        <v>3.0769230769230771</v>
      </c>
      <c r="AC39" s="1">
        <f t="shared" si="0"/>
        <v>3.7923076923076922</v>
      </c>
      <c r="AD39" s="1">
        <f t="shared" si="0"/>
        <v>3.6846153846153844</v>
      </c>
      <c r="AF39" s="13"/>
      <c r="AG39" s="13"/>
      <c r="AH39" s="13"/>
      <c r="AI39" s="13"/>
      <c r="AJ39" s="13"/>
      <c r="AK39" s="13"/>
      <c r="AL39" s="13"/>
      <c r="AM39" s="13"/>
      <c r="AN39" s="13"/>
      <c r="AO39" s="1">
        <f t="shared" ref="AO39:BP39" si="1">AVERAGE(AO4:AO37)</f>
        <v>4.2962962962962967</v>
      </c>
      <c r="AP39" s="1">
        <f t="shared" si="1"/>
        <v>4.0740740740740744</v>
      </c>
      <c r="AQ39" s="1">
        <f t="shared" si="1"/>
        <v>4.2592592592592595</v>
      </c>
      <c r="AR39" s="1">
        <f t="shared" si="1"/>
        <v>4.1851851851851851</v>
      </c>
      <c r="AS39" s="1">
        <f t="shared" si="1"/>
        <v>4.6481481481481479</v>
      </c>
      <c r="AT39" s="1">
        <f t="shared" si="1"/>
        <v>4.2407407407407405</v>
      </c>
      <c r="AU39" s="1">
        <f t="shared" si="1"/>
        <v>4.4259259259259256</v>
      </c>
      <c r="AV39" s="1">
        <f t="shared" si="1"/>
        <v>4.4259259259259256</v>
      </c>
      <c r="AW39" s="1">
        <f t="shared" si="1"/>
        <v>4.3703703703703702</v>
      </c>
      <c r="AX39" s="1">
        <f t="shared" si="1"/>
        <v>4.6296296296296298</v>
      </c>
      <c r="AY39" s="1">
        <f t="shared" si="1"/>
        <v>4.1296296296296298</v>
      </c>
      <c r="AZ39" s="1">
        <f t="shared" si="1"/>
        <v>4.0740740740740744</v>
      </c>
      <c r="BA39" s="1">
        <f t="shared" si="1"/>
        <v>4.2592592592592595</v>
      </c>
      <c r="BB39" s="1">
        <f t="shared" si="1"/>
        <v>3.925925925925926</v>
      </c>
      <c r="BC39" s="1">
        <f t="shared" si="1"/>
        <v>4.0925925925925926</v>
      </c>
      <c r="BD39" s="1">
        <f t="shared" si="1"/>
        <v>4.1111111111111107</v>
      </c>
      <c r="BE39" s="1">
        <f t="shared" si="1"/>
        <v>4.1296296296296298</v>
      </c>
      <c r="BF39" s="1">
        <f t="shared" si="1"/>
        <v>4.3703703703703702</v>
      </c>
      <c r="BG39" s="1">
        <f t="shared" si="1"/>
        <v>4.2962962962962967</v>
      </c>
      <c r="BH39" s="1">
        <f t="shared" si="1"/>
        <v>3.8269230769230771</v>
      </c>
      <c r="BI39" s="1">
        <f t="shared" si="1"/>
        <v>4.26</v>
      </c>
      <c r="BJ39" s="1">
        <f t="shared" si="1"/>
        <v>4.2692307692307692</v>
      </c>
      <c r="BK39" s="1">
        <f t="shared" si="1"/>
        <v>4.75</v>
      </c>
      <c r="BL39" s="1">
        <f t="shared" si="1"/>
        <v>4.75</v>
      </c>
      <c r="BM39" s="1">
        <f t="shared" si="1"/>
        <v>4.416666666666667</v>
      </c>
      <c r="BN39" s="1">
        <f t="shared" si="1"/>
        <v>4.333333333333333</v>
      </c>
      <c r="BO39" s="1">
        <f t="shared" si="1"/>
        <v>4.791666666666667</v>
      </c>
      <c r="BP39" s="1">
        <f t="shared" si="1"/>
        <v>4.791666666666667</v>
      </c>
    </row>
    <row r="40" spans="1:84" x14ac:dyDescent="0.3">
      <c r="B40" t="s">
        <v>67</v>
      </c>
      <c r="C40" s="1">
        <f t="shared" ref="C40:AD40" si="2">STDEV(C4:C37)</f>
        <v>1.1860297916438129</v>
      </c>
      <c r="D40" s="1">
        <f t="shared" si="2"/>
        <v>1.0801234497346435</v>
      </c>
      <c r="E40" s="1">
        <f t="shared" si="2"/>
        <v>1.1224972160321827</v>
      </c>
      <c r="F40" s="1">
        <f t="shared" si="2"/>
        <v>1.3235054464061213</v>
      </c>
      <c r="G40" s="1">
        <f t="shared" si="2"/>
        <v>1.0255080041943441</v>
      </c>
      <c r="H40" s="1">
        <f t="shared" si="2"/>
        <v>1.4352700094407325</v>
      </c>
      <c r="I40" s="1">
        <f t="shared" si="2"/>
        <v>1.3686976778431872</v>
      </c>
      <c r="J40" s="1">
        <f t="shared" si="2"/>
        <v>1.4177446878757827</v>
      </c>
      <c r="K40" s="1">
        <f t="shared" si="2"/>
        <v>1.4224392195567912</v>
      </c>
      <c r="L40" s="1">
        <f t="shared" si="2"/>
        <v>0.88465173692938281</v>
      </c>
      <c r="M40" s="1">
        <f t="shared" si="2"/>
        <v>1.1547005383792515</v>
      </c>
      <c r="N40" s="1">
        <f t="shared" si="2"/>
        <v>1.3391539617733776</v>
      </c>
      <c r="O40" s="1">
        <f t="shared" si="2"/>
        <v>1.4994443415256644</v>
      </c>
      <c r="P40" s="1">
        <f t="shared" si="2"/>
        <v>1.6335033925074454</v>
      </c>
      <c r="Q40" s="1">
        <f t="shared" si="2"/>
        <v>1.4696938456699069</v>
      </c>
      <c r="R40" s="1">
        <f t="shared" si="2"/>
        <v>1.6258331197676263</v>
      </c>
      <c r="S40" s="1">
        <f t="shared" si="2"/>
        <v>1.438459824488215</v>
      </c>
      <c r="T40" s="1">
        <f t="shared" si="2"/>
        <v>1.568438714135812</v>
      </c>
      <c r="U40" s="1">
        <f t="shared" si="2"/>
        <v>1.190998850070631</v>
      </c>
      <c r="V40" s="1">
        <f t="shared" si="2"/>
        <v>1.1500000000000001</v>
      </c>
      <c r="W40" s="1">
        <f t="shared" si="2"/>
        <v>1.3032011868216409</v>
      </c>
      <c r="X40" s="1">
        <f t="shared" si="2"/>
        <v>1.4118545723031581</v>
      </c>
      <c r="Y40" s="1">
        <f t="shared" si="2"/>
        <v>1.5730095277394136</v>
      </c>
      <c r="Z40" s="1">
        <f t="shared" si="2"/>
        <v>1.0530785151043394</v>
      </c>
      <c r="AA40" s="1">
        <f t="shared" si="2"/>
        <v>1.7795130420052185</v>
      </c>
      <c r="AB40" s="1">
        <f t="shared" si="2"/>
        <v>1.8009968749527976</v>
      </c>
      <c r="AC40" s="1">
        <f t="shared" si="2"/>
        <v>1.4528486606557585</v>
      </c>
      <c r="AD40" s="1">
        <f t="shared" si="2"/>
        <v>1.3939429411123416</v>
      </c>
      <c r="AF40" s="13"/>
      <c r="AG40" s="13"/>
      <c r="AH40" s="13"/>
      <c r="AI40" s="13"/>
      <c r="AJ40" s="13"/>
      <c r="AK40" s="13"/>
      <c r="AL40" s="13"/>
      <c r="AM40" s="13"/>
      <c r="AN40" s="13"/>
      <c r="AO40" s="1">
        <f t="shared" ref="AO40:BO40" si="3">STDEV(AO4:AO37)</f>
        <v>0.54170775649541236</v>
      </c>
      <c r="AP40" s="1">
        <f t="shared" si="3"/>
        <v>1.0715167512214394</v>
      </c>
      <c r="AQ40" s="1">
        <f t="shared" si="3"/>
        <v>1.0951850069418403</v>
      </c>
      <c r="AR40" s="1">
        <f t="shared" si="3"/>
        <v>0.96225044864937637</v>
      </c>
      <c r="AS40" s="1">
        <f t="shared" si="3"/>
        <v>0.61729582134834704</v>
      </c>
      <c r="AT40" s="1">
        <f t="shared" si="3"/>
        <v>0.75154162547048176</v>
      </c>
      <c r="AU40" s="1">
        <f t="shared" si="3"/>
        <v>0.68925410776521667</v>
      </c>
      <c r="AV40" s="1">
        <f t="shared" si="3"/>
        <v>0.84014311628463378</v>
      </c>
      <c r="AW40" s="1">
        <f t="shared" si="3"/>
        <v>0.88353086003080894</v>
      </c>
      <c r="AX40" s="1">
        <f t="shared" si="3"/>
        <v>0.49210287762341165</v>
      </c>
      <c r="AY40" s="1">
        <f t="shared" si="3"/>
        <v>0.61382458958616759</v>
      </c>
      <c r="AZ40" s="1">
        <f t="shared" si="3"/>
        <v>0.86272938648338282</v>
      </c>
      <c r="BA40" s="1">
        <f t="shared" si="3"/>
        <v>0.85900625020528054</v>
      </c>
      <c r="BB40" s="1">
        <f t="shared" si="3"/>
        <v>1.1410496492240387</v>
      </c>
      <c r="BC40" s="1">
        <f t="shared" si="3"/>
        <v>0.83247819372037823</v>
      </c>
      <c r="BD40" s="1">
        <f t="shared" si="3"/>
        <v>1.1208970766356101</v>
      </c>
      <c r="BE40" s="1">
        <f t="shared" si="3"/>
        <v>1.3415876974158454</v>
      </c>
      <c r="BF40" s="1">
        <f t="shared" si="3"/>
        <v>1.0794638322992418</v>
      </c>
      <c r="BG40" s="1">
        <f t="shared" si="3"/>
        <v>0.66880000545263674</v>
      </c>
      <c r="BH40" s="1">
        <f t="shared" si="3"/>
        <v>1.3337339141845928</v>
      </c>
      <c r="BI40" s="1">
        <f t="shared" si="3"/>
        <v>0.66332495807108005</v>
      </c>
      <c r="BJ40" s="1">
        <f t="shared" si="3"/>
        <v>0.72430337885128337</v>
      </c>
      <c r="BK40" s="1">
        <f t="shared" si="3"/>
        <v>0.62158156050806102</v>
      </c>
      <c r="BL40" s="1">
        <f t="shared" si="3"/>
        <v>0.45226701686664544</v>
      </c>
      <c r="BM40" s="1">
        <f t="shared" si="3"/>
        <v>1.4433756729740641</v>
      </c>
      <c r="BN40" s="1">
        <f t="shared" si="3"/>
        <v>1.4354811251305466</v>
      </c>
      <c r="BO40" s="1">
        <f t="shared" si="3"/>
        <v>0.58225007644065896</v>
      </c>
      <c r="BP40" s="1">
        <f t="shared" ref="BP40" si="4">STDEV(BP4:BP37)</f>
        <v>0.39648073054937955</v>
      </c>
    </row>
    <row r="42" spans="1:84" x14ac:dyDescent="0.3">
      <c r="A42" t="s">
        <v>69</v>
      </c>
      <c r="B42" t="s">
        <v>66</v>
      </c>
      <c r="C42" s="1">
        <f>AVERAGE(C39:F39)</f>
        <v>3.1999999999999997</v>
      </c>
      <c r="G42" s="1">
        <f>AVERAGE(G39:I39)</f>
        <v>2.4333333333333331</v>
      </c>
      <c r="J42" s="1">
        <f>AVERAGE(J39:L39)</f>
        <v>3.24</v>
      </c>
      <c r="M42" s="1">
        <f>AVERAGE(M39:O39)</f>
        <v>2.5933333333333333</v>
      </c>
      <c r="P42" s="1">
        <f>AVERAGE(P39:R39)</f>
        <v>2.3733333333333335</v>
      </c>
      <c r="S42" s="1">
        <f>AVERAGE(S39:U39)</f>
        <v>2.5716666666666668</v>
      </c>
      <c r="V42" s="1">
        <f>AVERAGE(V39:X39)</f>
        <v>2.36</v>
      </c>
      <c r="Y42" s="1">
        <f>+AVERAGE(Y39:AD39)</f>
        <v>3.5217948717948713</v>
      </c>
      <c r="AO42" s="1">
        <f>AVERAGE(AO39:AR39)</f>
        <v>4.2037037037037042</v>
      </c>
      <c r="AS42" s="1">
        <f>AVERAGE(AS39:AU39)</f>
        <v>4.4382716049382713</v>
      </c>
      <c r="AV42" s="1">
        <f>AVERAGE(AV39:AX39)</f>
        <v>4.4753086419753085</v>
      </c>
      <c r="AY42" s="1">
        <f>AVERAGE(AY39:BA39)</f>
        <v>4.1543209876543212</v>
      </c>
      <c r="BB42" s="1">
        <f>AVERAGE(BB39:BD39)</f>
        <v>4.0432098765432096</v>
      </c>
      <c r="BE42" s="1">
        <f>AVERAGE(BE39:BG39)</f>
        <v>4.2654320987654328</v>
      </c>
      <c r="BH42" s="1">
        <f>AVERAGE(BH39:BJ39)</f>
        <v>4.1187179487179479</v>
      </c>
      <c r="BK42" s="1">
        <f>+AVERAGE(BK39:BP39)</f>
        <v>4.6388888888888893</v>
      </c>
    </row>
    <row r="43" spans="1:84" x14ac:dyDescent="0.3">
      <c r="B43" t="s">
        <v>67</v>
      </c>
      <c r="C43" s="1">
        <f>STDEV(C39:F39)</f>
        <v>0.31538336460039662</v>
      </c>
      <c r="G43" s="1">
        <f>STDEV(G39:I39)</f>
        <v>0.53901144081859176</v>
      </c>
      <c r="J43" s="1">
        <f>STDEV(J39:L39)</f>
        <v>0.66902914734711028</v>
      </c>
      <c r="M43" s="1">
        <f>STDEV(M39:O39)</f>
        <v>0.13012814197295436</v>
      </c>
      <c r="P43" s="1">
        <f>STDEV(P39:R39)</f>
        <v>0.18583146486355137</v>
      </c>
      <c r="S43" s="1">
        <f>STDEV(S39:U39)</f>
        <v>0.2976715191840385</v>
      </c>
      <c r="V43" s="1">
        <f>STDEV(V39:X39)</f>
        <v>0.196977156035922</v>
      </c>
      <c r="Y43" s="1">
        <f>STDEV(Y39:AD39)</f>
        <v>0.27298120388148295</v>
      </c>
      <c r="AO43" s="1">
        <f>STDEV(AO39:AR39)</f>
        <v>9.7990789298688583E-2</v>
      </c>
      <c r="AS43" s="1">
        <f>STDEV(AS39:AU39)</f>
        <v>0.20398409434392972</v>
      </c>
      <c r="AV43" s="1">
        <f>STDEV(AV39:AX39)</f>
        <v>0.13650212584874083</v>
      </c>
      <c r="AY43" s="1">
        <f>STDEV(AY39:BA39)</f>
        <v>9.5029656286053407E-2</v>
      </c>
      <c r="BB43" s="1">
        <f>STDEV(BB39:BD39)</f>
        <v>0.10199204717196464</v>
      </c>
      <c r="BE43" s="1">
        <f>STDEV(BE39:BG39)</f>
        <v>0.12330237256443313</v>
      </c>
      <c r="BH43" s="1">
        <f>STDEV(BH39:BJ39)</f>
        <v>0.25274391620667569</v>
      </c>
      <c r="BK43" s="1">
        <f>STDEV(BK39:BP39)</f>
        <v>0.20693978369099095</v>
      </c>
    </row>
    <row r="45" spans="1:84" s="15" customFormat="1" x14ac:dyDescent="0.3">
      <c r="A45" s="15" t="s">
        <v>70</v>
      </c>
      <c r="B45" s="15" t="s">
        <v>66</v>
      </c>
      <c r="C45" s="16">
        <f>AVERAGE(C39:AD39)</f>
        <v>2.880206043956044</v>
      </c>
      <c r="G45" s="16"/>
      <c r="J45" s="16"/>
      <c r="M45" s="16"/>
      <c r="P45" s="16"/>
      <c r="S45" s="16"/>
      <c r="V45" s="16"/>
      <c r="Y45" s="16"/>
      <c r="AE45" s="16"/>
      <c r="AO45" s="16">
        <f>AVERAGE(AO39:BP39)</f>
        <v>4.3262118437118442</v>
      </c>
      <c r="AY45" s="16"/>
      <c r="BK45" s="16"/>
      <c r="BQ45" s="16"/>
      <c r="CA45" s="17"/>
      <c r="CB45" s="17"/>
      <c r="CC45" s="17"/>
      <c r="CD45" s="17"/>
      <c r="CE45" s="17"/>
      <c r="CF45" s="16"/>
    </row>
    <row r="46" spans="1:84" s="15" customFormat="1" x14ac:dyDescent="0.3">
      <c r="B46" s="15" t="s">
        <v>67</v>
      </c>
      <c r="C46" s="16">
        <f>AVERAGE(STDEV(C39:AD39))</f>
        <v>0.56063526944790343</v>
      </c>
      <c r="G46" s="16"/>
      <c r="J46" s="16"/>
      <c r="M46" s="16"/>
      <c r="P46" s="16"/>
      <c r="S46" s="16"/>
      <c r="V46" s="16"/>
      <c r="Y46" s="16"/>
      <c r="AE46" s="16"/>
      <c r="AO46" s="16">
        <f>AVERAGE(STDEV(AO39:BP39))</f>
        <v>0.25680323422854096</v>
      </c>
      <c r="AY46" s="16"/>
      <c r="BK46" s="16"/>
      <c r="BQ46" s="16"/>
      <c r="CA46" s="17"/>
      <c r="CB46" s="17"/>
      <c r="CC46" s="17"/>
      <c r="CD46" s="17"/>
      <c r="CE46" s="17"/>
      <c r="CF46" s="16"/>
    </row>
  </sheetData>
  <mergeCells count="22">
    <mergeCell ref="CC2:CE2"/>
    <mergeCell ref="S2:U2"/>
    <mergeCell ref="V2:X2"/>
    <mergeCell ref="Y2:AD2"/>
    <mergeCell ref="AO2:AR2"/>
    <mergeCell ref="AS2:AU2"/>
    <mergeCell ref="AV2:AX2"/>
    <mergeCell ref="AY2:BA2"/>
    <mergeCell ref="BB2:BD2"/>
    <mergeCell ref="BE2:BG2"/>
    <mergeCell ref="BH2:BJ2"/>
    <mergeCell ref="BK2:BP2"/>
    <mergeCell ref="C1:AD1"/>
    <mergeCell ref="AE1:AN1"/>
    <mergeCell ref="AO1:BP1"/>
    <mergeCell ref="BQ1:BZ1"/>
    <mergeCell ref="CA1:CE1"/>
    <mergeCell ref="C2:F2"/>
    <mergeCell ref="G2:I2"/>
    <mergeCell ref="J2:L2"/>
    <mergeCell ref="M2:O2"/>
    <mergeCell ref="P2:R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103"/>
  <sheetViews>
    <sheetView zoomScale="60" zoomScaleNormal="60" workbookViewId="0">
      <pane xSplit="1" topLeftCell="B1" activePane="topRight" state="frozen"/>
      <selection pane="topRight" activeCell="Q56" sqref="Q56"/>
    </sheetView>
  </sheetViews>
  <sheetFormatPr defaultRowHeight="14.4" x14ac:dyDescent="0.3"/>
  <cols>
    <col min="1" max="1" width="21.5546875" style="1" bestFit="1" customWidth="1"/>
    <col min="2" max="2" width="15.6640625" bestFit="1" customWidth="1"/>
    <col min="3" max="3" width="7" bestFit="1" customWidth="1"/>
    <col min="4" max="4" width="6.88671875" style="1" bestFit="1" customWidth="1"/>
    <col min="5" max="5" width="7" bestFit="1" customWidth="1"/>
    <col min="6" max="6" width="6.88671875" style="1" bestFit="1" customWidth="1"/>
    <col min="7" max="7" width="7" bestFit="1" customWidth="1"/>
    <col min="8" max="8" width="7.33203125" style="1" bestFit="1" customWidth="1"/>
    <col min="9" max="9" width="7" bestFit="1" customWidth="1"/>
    <col min="10" max="10" width="6.88671875" style="1" bestFit="1" customWidth="1"/>
    <col min="11" max="11" width="7" bestFit="1" customWidth="1"/>
    <col min="12" max="12" width="6.88671875" style="1" bestFit="1" customWidth="1"/>
    <col min="13" max="13" width="7" bestFit="1" customWidth="1"/>
    <col min="14" max="14" width="6.88671875" style="1" bestFit="1" customWidth="1"/>
    <col min="15" max="15" width="7" bestFit="1" customWidth="1"/>
    <col min="16" max="16" width="6.88671875" style="1" bestFit="1" customWidth="1"/>
    <col min="17" max="17" width="7" bestFit="1" customWidth="1"/>
    <col min="18" max="18" width="6.88671875" style="1" bestFit="1" customWidth="1"/>
    <col min="19" max="19" width="7" bestFit="1" customWidth="1"/>
    <col min="20" max="20" width="6.88671875" style="1" bestFit="1" customWidth="1"/>
    <col min="21" max="21" width="7" bestFit="1" customWidth="1"/>
    <col min="22" max="22" width="7.33203125" style="1" bestFit="1" customWidth="1"/>
    <col min="23" max="23" width="7" bestFit="1" customWidth="1"/>
    <col min="24" max="24" width="6.88671875" style="1" bestFit="1" customWidth="1"/>
    <col min="25" max="25" width="7" bestFit="1" customWidth="1"/>
    <col min="26" max="26" width="6.88671875" style="1" bestFit="1" customWidth="1"/>
    <col min="27" max="27" width="7" bestFit="1" customWidth="1"/>
    <col min="28" max="28" width="6.88671875" style="1" bestFit="1" customWidth="1"/>
    <col min="29" max="29" width="7" bestFit="1" customWidth="1"/>
    <col min="30" max="30" width="7.33203125" style="1" bestFit="1" customWidth="1"/>
    <col min="31" max="31" width="7" bestFit="1" customWidth="1"/>
    <col min="32" max="32" width="6.88671875" style="1" bestFit="1" customWidth="1"/>
    <col min="33" max="33" width="7" bestFit="1" customWidth="1"/>
    <col min="34" max="34" width="7.33203125" style="1" bestFit="1" customWidth="1"/>
    <col min="35" max="35" width="7" bestFit="1" customWidth="1"/>
    <col min="36" max="36" width="16.6640625" bestFit="1" customWidth="1"/>
  </cols>
  <sheetData>
    <row r="1" spans="1:35" s="49" customFormat="1" ht="15.6" thickTop="1" thickBot="1" x14ac:dyDescent="0.35">
      <c r="A1" s="89" t="s">
        <v>98</v>
      </c>
      <c r="B1" s="89" t="s">
        <v>72</v>
      </c>
      <c r="C1" s="89"/>
      <c r="D1" s="89" t="s">
        <v>73</v>
      </c>
      <c r="E1" s="89"/>
      <c r="F1" s="89" t="s">
        <v>74</v>
      </c>
      <c r="G1" s="89"/>
      <c r="H1" s="89" t="s">
        <v>75</v>
      </c>
      <c r="I1" s="89"/>
      <c r="J1" s="89" t="s">
        <v>76</v>
      </c>
      <c r="K1" s="89"/>
      <c r="L1" s="89" t="s">
        <v>77</v>
      </c>
      <c r="M1" s="89"/>
      <c r="N1" s="89" t="s">
        <v>78</v>
      </c>
      <c r="O1" s="89"/>
      <c r="P1" s="89" t="s">
        <v>79</v>
      </c>
      <c r="Q1" s="89"/>
      <c r="R1" s="89" t="s">
        <v>80</v>
      </c>
      <c r="S1" s="89"/>
      <c r="T1" s="89" t="s">
        <v>81</v>
      </c>
      <c r="U1" s="89"/>
      <c r="V1" s="89" t="s">
        <v>82</v>
      </c>
      <c r="W1" s="89"/>
      <c r="X1" s="89" t="s">
        <v>83</v>
      </c>
      <c r="Y1" s="89"/>
      <c r="Z1" s="89" t="s">
        <v>84</v>
      </c>
      <c r="AA1" s="89"/>
      <c r="AB1" s="89" t="s">
        <v>85</v>
      </c>
      <c r="AC1" s="89"/>
      <c r="AD1" s="89" t="s">
        <v>86</v>
      </c>
      <c r="AE1" s="89"/>
      <c r="AF1" s="89" t="s">
        <v>87</v>
      </c>
      <c r="AG1" s="89"/>
      <c r="AH1" s="89" t="s">
        <v>88</v>
      </c>
      <c r="AI1" s="89"/>
    </row>
    <row r="2" spans="1:35" s="49" customFormat="1" ht="15.6" thickTop="1" thickBot="1" x14ac:dyDescent="0.35">
      <c r="A2" s="89"/>
      <c r="B2" s="49" t="s">
        <v>89</v>
      </c>
      <c r="C2" s="49" t="s">
        <v>71</v>
      </c>
      <c r="D2" s="49" t="s">
        <v>89</v>
      </c>
      <c r="E2" s="49" t="s">
        <v>71</v>
      </c>
      <c r="F2" s="49" t="s">
        <v>89</v>
      </c>
      <c r="G2" s="49" t="s">
        <v>71</v>
      </c>
      <c r="H2" s="49" t="s">
        <v>89</v>
      </c>
      <c r="I2" s="49" t="s">
        <v>71</v>
      </c>
      <c r="J2" s="49" t="s">
        <v>89</v>
      </c>
      <c r="K2" s="49" t="s">
        <v>71</v>
      </c>
      <c r="L2" s="49" t="s">
        <v>89</v>
      </c>
      <c r="M2" s="49" t="s">
        <v>71</v>
      </c>
      <c r="N2" s="49" t="s">
        <v>89</v>
      </c>
      <c r="O2" s="49" t="s">
        <v>71</v>
      </c>
      <c r="P2" s="49" t="s">
        <v>89</v>
      </c>
      <c r="Q2" s="49" t="s">
        <v>71</v>
      </c>
      <c r="R2" s="49" t="s">
        <v>89</v>
      </c>
      <c r="S2" s="49" t="s">
        <v>71</v>
      </c>
      <c r="T2" s="49" t="s">
        <v>89</v>
      </c>
      <c r="U2" s="50" t="s">
        <v>71</v>
      </c>
      <c r="V2" s="51" t="s">
        <v>89</v>
      </c>
      <c r="W2" s="50" t="s">
        <v>71</v>
      </c>
      <c r="X2" s="51" t="s">
        <v>89</v>
      </c>
      <c r="Y2" s="50" t="s">
        <v>71</v>
      </c>
      <c r="Z2" s="51" t="s">
        <v>89</v>
      </c>
      <c r="AA2" s="50" t="s">
        <v>71</v>
      </c>
      <c r="AB2" s="51" t="s">
        <v>89</v>
      </c>
      <c r="AC2" s="50" t="s">
        <v>71</v>
      </c>
      <c r="AD2" s="51" t="s">
        <v>89</v>
      </c>
      <c r="AE2" s="50" t="s">
        <v>71</v>
      </c>
      <c r="AF2" s="51" t="s">
        <v>89</v>
      </c>
      <c r="AG2" s="50" t="s">
        <v>71</v>
      </c>
      <c r="AH2" s="51" t="s">
        <v>89</v>
      </c>
      <c r="AI2" s="50" t="s">
        <v>71</v>
      </c>
    </row>
    <row r="3" spans="1:35" s="13" customFormat="1" ht="15" thickTop="1" x14ac:dyDescent="0.3">
      <c r="A3" s="13">
        <v>1</v>
      </c>
      <c r="B3" s="13" t="s">
        <v>91</v>
      </c>
      <c r="C3" s="13">
        <v>20</v>
      </c>
      <c r="D3" s="29" t="s">
        <v>92</v>
      </c>
      <c r="E3" s="26">
        <v>16</v>
      </c>
      <c r="F3" s="1" t="s">
        <v>91</v>
      </c>
      <c r="G3" s="13">
        <v>18</v>
      </c>
      <c r="H3" s="1" t="s">
        <v>91</v>
      </c>
      <c r="I3" s="13">
        <v>22</v>
      </c>
      <c r="J3" s="1" t="s">
        <v>90</v>
      </c>
      <c r="K3" s="13">
        <v>17</v>
      </c>
      <c r="L3" s="33" t="s">
        <v>91</v>
      </c>
      <c r="M3" s="24">
        <v>17</v>
      </c>
      <c r="N3" s="1" t="s">
        <v>91</v>
      </c>
      <c r="O3" s="13">
        <v>19</v>
      </c>
      <c r="P3" s="47" t="s">
        <v>91</v>
      </c>
      <c r="Q3" s="48">
        <v>24</v>
      </c>
      <c r="R3" s="1" t="s">
        <v>90</v>
      </c>
      <c r="S3" s="13">
        <v>18</v>
      </c>
      <c r="T3" s="47" t="s">
        <v>90</v>
      </c>
      <c r="U3" s="48">
        <v>16</v>
      </c>
      <c r="V3" s="1" t="s">
        <v>91</v>
      </c>
      <c r="W3" s="13">
        <v>20</v>
      </c>
      <c r="X3" s="47" t="s">
        <v>91</v>
      </c>
      <c r="Y3" s="48">
        <v>17</v>
      </c>
      <c r="Z3" s="1"/>
      <c r="AB3" s="1" t="s">
        <v>91</v>
      </c>
      <c r="AC3" s="13">
        <v>18</v>
      </c>
      <c r="AD3" s="1" t="s">
        <v>91</v>
      </c>
      <c r="AE3" s="13">
        <v>19</v>
      </c>
      <c r="AF3" s="33" t="s">
        <v>91</v>
      </c>
      <c r="AG3" s="24">
        <v>16</v>
      </c>
      <c r="AH3" s="1" t="s">
        <v>91</v>
      </c>
      <c r="AI3" s="13">
        <v>17</v>
      </c>
    </row>
    <row r="4" spans="1:35" s="13" customFormat="1" x14ac:dyDescent="0.3">
      <c r="A4" s="13">
        <v>2</v>
      </c>
      <c r="B4" s="13" t="s">
        <v>91</v>
      </c>
      <c r="C4" s="13">
        <v>26</v>
      </c>
      <c r="D4" s="29" t="s">
        <v>91</v>
      </c>
      <c r="E4" s="26">
        <v>16</v>
      </c>
      <c r="F4" s="1" t="s">
        <v>91</v>
      </c>
      <c r="G4" s="13">
        <v>17</v>
      </c>
      <c r="H4" s="1" t="s">
        <v>91</v>
      </c>
      <c r="I4" s="13">
        <v>19</v>
      </c>
      <c r="J4" s="1" t="s">
        <v>91</v>
      </c>
      <c r="K4" s="13">
        <v>18</v>
      </c>
      <c r="L4" s="33" t="s">
        <v>90</v>
      </c>
      <c r="M4" s="24">
        <v>17</v>
      </c>
      <c r="N4" s="1" t="s">
        <v>91</v>
      </c>
      <c r="O4" s="13">
        <v>16</v>
      </c>
      <c r="P4" s="47" t="s">
        <v>91</v>
      </c>
      <c r="Q4" s="48">
        <v>19</v>
      </c>
      <c r="R4" s="1" t="s">
        <v>90</v>
      </c>
      <c r="S4" s="13">
        <v>18</v>
      </c>
      <c r="T4" s="47" t="s">
        <v>91</v>
      </c>
      <c r="U4" s="48">
        <v>17</v>
      </c>
      <c r="V4" s="1" t="s">
        <v>91</v>
      </c>
      <c r="W4" s="13">
        <v>18</v>
      </c>
      <c r="X4" s="47" t="s">
        <v>91</v>
      </c>
      <c r="Y4" s="48">
        <v>27</v>
      </c>
      <c r="Z4" s="1"/>
      <c r="AB4" s="1" t="s">
        <v>91</v>
      </c>
      <c r="AC4" s="13">
        <v>18</v>
      </c>
      <c r="AD4" s="1" t="s">
        <v>91</v>
      </c>
      <c r="AE4" s="13">
        <v>17</v>
      </c>
      <c r="AF4" s="33" t="s">
        <v>91</v>
      </c>
      <c r="AG4" s="24">
        <v>16</v>
      </c>
      <c r="AH4" s="1" t="s">
        <v>90</v>
      </c>
      <c r="AI4" s="13">
        <v>17</v>
      </c>
    </row>
    <row r="5" spans="1:35" s="13" customFormat="1" x14ac:dyDescent="0.3">
      <c r="A5" s="13">
        <v>3</v>
      </c>
      <c r="B5" s="13" t="s">
        <v>91</v>
      </c>
      <c r="C5" s="13">
        <v>25</v>
      </c>
      <c r="D5" s="29" t="s">
        <v>91</v>
      </c>
      <c r="E5" s="26">
        <v>16</v>
      </c>
      <c r="F5" s="1" t="s">
        <v>91</v>
      </c>
      <c r="G5" s="13">
        <v>17</v>
      </c>
      <c r="H5" s="1" t="s">
        <v>91</v>
      </c>
      <c r="I5" s="13">
        <v>25</v>
      </c>
      <c r="J5" s="1" t="s">
        <v>91</v>
      </c>
      <c r="K5" s="13">
        <v>16</v>
      </c>
      <c r="L5" s="33" t="s">
        <v>91</v>
      </c>
      <c r="M5" s="24">
        <v>19</v>
      </c>
      <c r="N5" s="1" t="s">
        <v>91</v>
      </c>
      <c r="O5" s="13">
        <v>18</v>
      </c>
      <c r="P5" s="47" t="s">
        <v>91</v>
      </c>
      <c r="Q5" s="48">
        <v>20</v>
      </c>
      <c r="R5" s="1" t="s">
        <v>90</v>
      </c>
      <c r="S5" s="13">
        <v>18</v>
      </c>
      <c r="T5" s="47" t="s">
        <v>91</v>
      </c>
      <c r="U5" s="48"/>
      <c r="V5" s="1" t="s">
        <v>91</v>
      </c>
      <c r="W5" s="13">
        <v>20</v>
      </c>
      <c r="X5" s="47" t="s">
        <v>91</v>
      </c>
      <c r="Y5" s="48">
        <v>18</v>
      </c>
      <c r="Z5" s="1"/>
      <c r="AB5" s="1" t="s">
        <v>90</v>
      </c>
      <c r="AC5" s="13">
        <v>17</v>
      </c>
      <c r="AD5" s="1" t="s">
        <v>90</v>
      </c>
      <c r="AE5" s="13">
        <v>17</v>
      </c>
      <c r="AF5" s="33" t="s">
        <v>91</v>
      </c>
      <c r="AG5" s="24">
        <v>17</v>
      </c>
      <c r="AH5" s="1" t="s">
        <v>91</v>
      </c>
      <c r="AI5" s="13">
        <v>18</v>
      </c>
    </row>
    <row r="6" spans="1:35" s="13" customFormat="1" x14ac:dyDescent="0.3">
      <c r="A6" s="13">
        <v>4</v>
      </c>
      <c r="B6" s="13" t="s">
        <v>90</v>
      </c>
      <c r="C6" s="13">
        <v>24</v>
      </c>
      <c r="D6" s="29" t="s">
        <v>91</v>
      </c>
      <c r="E6" s="26">
        <v>19</v>
      </c>
      <c r="F6" s="1" t="s">
        <v>91</v>
      </c>
      <c r="G6" s="13">
        <v>18</v>
      </c>
      <c r="H6" s="1" t="s">
        <v>91</v>
      </c>
      <c r="I6" s="13">
        <v>19</v>
      </c>
      <c r="J6" s="1" t="s">
        <v>91</v>
      </c>
      <c r="K6" s="13">
        <v>17</v>
      </c>
      <c r="L6" s="33" t="s">
        <v>91</v>
      </c>
      <c r="M6" s="24">
        <v>16</v>
      </c>
      <c r="N6" s="14" t="s">
        <v>91</v>
      </c>
      <c r="O6" s="13">
        <v>18</v>
      </c>
      <c r="P6" s="47" t="s">
        <v>91</v>
      </c>
      <c r="Q6" s="48">
        <v>20</v>
      </c>
      <c r="R6" s="1" t="s">
        <v>90</v>
      </c>
      <c r="S6" s="13">
        <v>18</v>
      </c>
      <c r="T6" s="47" t="s">
        <v>91</v>
      </c>
      <c r="U6" s="48">
        <v>17</v>
      </c>
      <c r="V6" s="1" t="s">
        <v>91</v>
      </c>
      <c r="W6" s="13">
        <v>20</v>
      </c>
      <c r="X6" s="47" t="s">
        <v>91</v>
      </c>
      <c r="Y6" s="48">
        <v>20</v>
      </c>
      <c r="Z6" s="1"/>
      <c r="AB6" s="1" t="s">
        <v>91</v>
      </c>
      <c r="AC6" s="13">
        <v>17</v>
      </c>
      <c r="AD6" s="1" t="s">
        <v>91</v>
      </c>
      <c r="AE6" s="13">
        <v>18</v>
      </c>
      <c r="AF6" s="33" t="s">
        <v>91</v>
      </c>
      <c r="AG6" s="24">
        <v>16</v>
      </c>
      <c r="AH6" s="1" t="s">
        <v>91</v>
      </c>
      <c r="AI6" s="13">
        <v>17</v>
      </c>
    </row>
    <row r="7" spans="1:35" s="13" customFormat="1" x14ac:dyDescent="0.3">
      <c r="A7" s="13">
        <v>5</v>
      </c>
      <c r="B7" s="13" t="s">
        <v>91</v>
      </c>
      <c r="C7" s="13">
        <v>18</v>
      </c>
      <c r="D7" s="29" t="s">
        <v>93</v>
      </c>
      <c r="E7" s="26">
        <v>16</v>
      </c>
      <c r="F7" s="1" t="s">
        <v>91</v>
      </c>
      <c r="G7" s="13">
        <v>18</v>
      </c>
      <c r="H7" s="1" t="s">
        <v>91</v>
      </c>
      <c r="I7" s="13">
        <v>21</v>
      </c>
      <c r="J7" s="1" t="s">
        <v>91</v>
      </c>
      <c r="K7" s="13">
        <v>17</v>
      </c>
      <c r="L7" s="33" t="s">
        <v>90</v>
      </c>
      <c r="M7" s="24">
        <v>17</v>
      </c>
      <c r="N7" s="14" t="s">
        <v>90</v>
      </c>
      <c r="O7" s="13">
        <v>16</v>
      </c>
      <c r="P7" s="47" t="s">
        <v>91</v>
      </c>
      <c r="Q7" s="48">
        <v>20</v>
      </c>
      <c r="R7" s="1" t="s">
        <v>90</v>
      </c>
      <c r="S7" s="13">
        <v>18</v>
      </c>
      <c r="T7" s="47" t="s">
        <v>91</v>
      </c>
      <c r="U7" s="48">
        <v>17</v>
      </c>
      <c r="V7" s="1" t="s">
        <v>91</v>
      </c>
      <c r="W7" s="13">
        <v>18</v>
      </c>
      <c r="X7" s="47" t="s">
        <v>91</v>
      </c>
      <c r="Y7" s="48">
        <v>21</v>
      </c>
      <c r="Z7" s="1"/>
      <c r="AB7" s="1" t="s">
        <v>91</v>
      </c>
      <c r="AC7" s="13">
        <v>17</v>
      </c>
      <c r="AD7" s="1" t="s">
        <v>91</v>
      </c>
      <c r="AE7" s="13">
        <v>17</v>
      </c>
      <c r="AF7" s="33" t="s">
        <v>91</v>
      </c>
      <c r="AG7" s="24">
        <v>17</v>
      </c>
      <c r="AH7" s="1" t="s">
        <v>91</v>
      </c>
      <c r="AI7" s="13">
        <v>18</v>
      </c>
    </row>
    <row r="8" spans="1:35" s="13" customFormat="1" x14ac:dyDescent="0.3">
      <c r="A8" s="13">
        <v>6</v>
      </c>
      <c r="B8" s="13" t="s">
        <v>91</v>
      </c>
      <c r="C8" s="13">
        <v>18</v>
      </c>
      <c r="D8" s="29" t="s">
        <v>91</v>
      </c>
      <c r="E8" s="26">
        <v>16</v>
      </c>
      <c r="F8" s="1" t="s">
        <v>90</v>
      </c>
      <c r="G8" s="13">
        <v>16</v>
      </c>
      <c r="H8" s="1" t="s">
        <v>91</v>
      </c>
      <c r="I8" s="13">
        <v>20</v>
      </c>
      <c r="J8" s="1" t="s">
        <v>90</v>
      </c>
      <c r="K8" s="13">
        <v>17</v>
      </c>
      <c r="L8" s="33" t="s">
        <v>91</v>
      </c>
      <c r="M8" s="24">
        <v>17</v>
      </c>
      <c r="N8" s="14" t="s">
        <v>90</v>
      </c>
      <c r="O8" s="13">
        <v>17</v>
      </c>
      <c r="P8" s="47" t="s">
        <v>91</v>
      </c>
      <c r="Q8" s="48">
        <v>23</v>
      </c>
      <c r="R8" s="1" t="s">
        <v>90</v>
      </c>
      <c r="S8" s="13">
        <v>17</v>
      </c>
      <c r="T8" s="47" t="s">
        <v>90</v>
      </c>
      <c r="U8" s="48">
        <v>20</v>
      </c>
      <c r="V8" s="1" t="s">
        <v>91</v>
      </c>
      <c r="W8" s="13">
        <v>17</v>
      </c>
      <c r="X8" s="47" t="s">
        <v>91</v>
      </c>
      <c r="Y8" s="48">
        <v>21</v>
      </c>
      <c r="Z8" s="1"/>
      <c r="AB8" s="1" t="s">
        <v>90</v>
      </c>
      <c r="AC8" s="13">
        <v>16</v>
      </c>
      <c r="AD8" s="1" t="s">
        <v>91</v>
      </c>
      <c r="AE8" s="13">
        <v>17</v>
      </c>
      <c r="AF8" s="33" t="s">
        <v>91</v>
      </c>
      <c r="AG8" s="24">
        <v>18</v>
      </c>
      <c r="AH8" s="1" t="s">
        <v>90</v>
      </c>
      <c r="AI8" s="13">
        <v>17</v>
      </c>
    </row>
    <row r="9" spans="1:35" s="13" customFormat="1" x14ac:dyDescent="0.3">
      <c r="A9" s="13">
        <v>7</v>
      </c>
      <c r="B9" s="13" t="s">
        <v>91</v>
      </c>
      <c r="C9" s="13">
        <v>17</v>
      </c>
      <c r="D9" s="29" t="s">
        <v>91</v>
      </c>
      <c r="E9" s="26">
        <v>17</v>
      </c>
      <c r="F9" s="1" t="s">
        <v>90</v>
      </c>
      <c r="G9" s="13">
        <v>17</v>
      </c>
      <c r="H9" s="1" t="s">
        <v>91</v>
      </c>
      <c r="I9" s="13">
        <v>22</v>
      </c>
      <c r="J9" s="1" t="s">
        <v>91</v>
      </c>
      <c r="K9" s="13">
        <v>17</v>
      </c>
      <c r="L9" s="33" t="s">
        <v>90</v>
      </c>
      <c r="M9" s="24">
        <v>16</v>
      </c>
      <c r="N9" s="43" t="s">
        <v>91</v>
      </c>
      <c r="O9" s="13">
        <v>16</v>
      </c>
      <c r="P9" s="47" t="s">
        <v>91</v>
      </c>
      <c r="Q9" s="48">
        <v>20</v>
      </c>
      <c r="R9" s="1" t="s">
        <v>90</v>
      </c>
      <c r="S9" s="13">
        <v>18</v>
      </c>
      <c r="T9" s="47" t="s">
        <v>91</v>
      </c>
      <c r="U9" s="48">
        <v>18</v>
      </c>
      <c r="V9" s="1" t="s">
        <v>91</v>
      </c>
      <c r="W9" s="13">
        <v>20</v>
      </c>
      <c r="X9" s="47" t="s">
        <v>91</v>
      </c>
      <c r="Y9" s="48">
        <v>17</v>
      </c>
      <c r="Z9" s="1"/>
      <c r="AB9" s="1" t="s">
        <v>90</v>
      </c>
      <c r="AC9" s="13">
        <v>17</v>
      </c>
      <c r="AD9" s="1" t="s">
        <v>91</v>
      </c>
      <c r="AE9" s="13">
        <v>18</v>
      </c>
      <c r="AF9" s="33" t="s">
        <v>91</v>
      </c>
      <c r="AG9" s="24">
        <v>18</v>
      </c>
      <c r="AH9" s="1" t="s">
        <v>90</v>
      </c>
      <c r="AI9" s="13">
        <v>17</v>
      </c>
    </row>
    <row r="10" spans="1:35" s="13" customFormat="1" x14ac:dyDescent="0.3">
      <c r="A10" s="13">
        <v>8</v>
      </c>
      <c r="B10" s="13" t="s">
        <v>91</v>
      </c>
      <c r="C10" s="13">
        <v>17</v>
      </c>
      <c r="D10" s="29" t="s">
        <v>91</v>
      </c>
      <c r="E10" s="26">
        <v>17</v>
      </c>
      <c r="F10" s="1" t="s">
        <v>91</v>
      </c>
      <c r="G10" s="13">
        <v>17</v>
      </c>
      <c r="H10" s="1" t="s">
        <v>91</v>
      </c>
      <c r="I10" s="13">
        <v>19</v>
      </c>
      <c r="J10" s="1" t="s">
        <v>91</v>
      </c>
      <c r="K10" s="13">
        <v>17</v>
      </c>
      <c r="L10" s="33" t="s">
        <v>91</v>
      </c>
      <c r="M10" s="24">
        <v>17</v>
      </c>
      <c r="N10" s="43" t="s">
        <v>91</v>
      </c>
      <c r="O10" s="13">
        <v>16</v>
      </c>
      <c r="P10" s="47" t="s">
        <v>91</v>
      </c>
      <c r="Q10" s="48">
        <v>17</v>
      </c>
      <c r="R10" s="1" t="s">
        <v>90</v>
      </c>
      <c r="S10" s="13">
        <v>19</v>
      </c>
      <c r="T10" s="47" t="s">
        <v>90</v>
      </c>
      <c r="U10" s="48">
        <v>20</v>
      </c>
      <c r="V10" s="1" t="s">
        <v>91</v>
      </c>
      <c r="W10" s="13">
        <v>19</v>
      </c>
      <c r="X10" s="47" t="s">
        <v>91</v>
      </c>
      <c r="Y10" s="48">
        <v>17</v>
      </c>
      <c r="Z10" s="1"/>
      <c r="AB10" s="1" t="s">
        <v>91</v>
      </c>
      <c r="AC10" s="13">
        <v>21</v>
      </c>
      <c r="AD10" s="1" t="s">
        <v>90</v>
      </c>
      <c r="AE10" s="13">
        <v>17</v>
      </c>
      <c r="AF10" s="33" t="s">
        <v>91</v>
      </c>
      <c r="AG10" s="24">
        <v>20</v>
      </c>
      <c r="AH10" s="1" t="s">
        <v>91</v>
      </c>
      <c r="AI10" s="13">
        <v>16</v>
      </c>
    </row>
    <row r="11" spans="1:35" s="13" customFormat="1" x14ac:dyDescent="0.3">
      <c r="A11" s="13">
        <v>9</v>
      </c>
      <c r="B11" s="13" t="s">
        <v>91</v>
      </c>
      <c r="C11" s="13">
        <v>17</v>
      </c>
      <c r="D11" s="29" t="s">
        <v>91</v>
      </c>
      <c r="E11" s="26">
        <v>16</v>
      </c>
      <c r="F11" s="1" t="s">
        <v>91</v>
      </c>
      <c r="G11" s="13">
        <v>16</v>
      </c>
      <c r="H11" s="1" t="s">
        <v>91</v>
      </c>
      <c r="I11" s="13">
        <v>22</v>
      </c>
      <c r="J11" s="1" t="s">
        <v>91</v>
      </c>
      <c r="K11" s="13">
        <v>16</v>
      </c>
      <c r="L11" s="33" t="s">
        <v>91</v>
      </c>
      <c r="M11" s="24">
        <v>17</v>
      </c>
      <c r="N11" s="43" t="s">
        <v>91</v>
      </c>
      <c r="O11" s="13">
        <v>18</v>
      </c>
      <c r="P11" s="47" t="s">
        <v>91</v>
      </c>
      <c r="Q11" s="48">
        <v>25</v>
      </c>
      <c r="R11" s="1" t="s">
        <v>91</v>
      </c>
      <c r="S11" s="13">
        <v>17</v>
      </c>
      <c r="T11" s="47" t="s">
        <v>91</v>
      </c>
      <c r="U11" s="48">
        <v>18</v>
      </c>
      <c r="V11" s="1" t="s">
        <v>91</v>
      </c>
      <c r="W11" s="13">
        <v>18</v>
      </c>
      <c r="X11" s="47" t="s">
        <v>91</v>
      </c>
      <c r="Y11" s="48">
        <v>23</v>
      </c>
      <c r="Z11" s="1"/>
      <c r="AB11" s="1" t="s">
        <v>91</v>
      </c>
      <c r="AC11" s="13">
        <v>19</v>
      </c>
      <c r="AD11" s="1" t="s">
        <v>90</v>
      </c>
      <c r="AE11" s="13">
        <v>19</v>
      </c>
      <c r="AF11" s="29" t="s">
        <v>91</v>
      </c>
      <c r="AG11" s="26">
        <v>18</v>
      </c>
      <c r="AH11" s="1" t="s">
        <v>91</v>
      </c>
      <c r="AI11" s="13">
        <v>17</v>
      </c>
    </row>
    <row r="12" spans="1:35" s="13" customFormat="1" x14ac:dyDescent="0.3">
      <c r="A12" s="13">
        <v>10</v>
      </c>
      <c r="B12" s="13" t="s">
        <v>91</v>
      </c>
      <c r="C12" s="13">
        <v>17</v>
      </c>
      <c r="D12" s="29" t="s">
        <v>93</v>
      </c>
      <c r="E12" s="26">
        <v>18</v>
      </c>
      <c r="F12" s="1" t="s">
        <v>90</v>
      </c>
      <c r="G12" s="13">
        <v>17</v>
      </c>
      <c r="H12" s="1" t="s">
        <v>91</v>
      </c>
      <c r="I12" s="13">
        <v>19</v>
      </c>
      <c r="J12" s="1" t="s">
        <v>91</v>
      </c>
      <c r="K12" s="13">
        <v>17</v>
      </c>
      <c r="L12" s="34" t="s">
        <v>90</v>
      </c>
      <c r="M12" s="26">
        <v>17</v>
      </c>
      <c r="N12" s="43" t="s">
        <v>91</v>
      </c>
      <c r="O12" s="13">
        <v>17</v>
      </c>
      <c r="P12" s="47" t="s">
        <v>91</v>
      </c>
      <c r="Q12" s="48">
        <v>20</v>
      </c>
      <c r="R12" s="1" t="s">
        <v>91</v>
      </c>
      <c r="S12" s="13">
        <v>17</v>
      </c>
      <c r="T12" s="47" t="s">
        <v>90</v>
      </c>
      <c r="U12" s="48">
        <v>17</v>
      </c>
      <c r="V12" s="1" t="s">
        <v>90</v>
      </c>
      <c r="W12" s="13">
        <v>18</v>
      </c>
      <c r="X12" s="47" t="s">
        <v>91</v>
      </c>
      <c r="Y12" s="48">
        <v>18</v>
      </c>
      <c r="Z12" s="1"/>
      <c r="AB12" s="1" t="s">
        <v>91</v>
      </c>
      <c r="AC12" s="13">
        <v>19</v>
      </c>
      <c r="AD12" s="1" t="s">
        <v>91</v>
      </c>
      <c r="AE12" s="13">
        <v>17</v>
      </c>
      <c r="AF12" s="29" t="s">
        <v>91</v>
      </c>
      <c r="AG12" s="26">
        <v>18</v>
      </c>
      <c r="AH12" s="1" t="s">
        <v>91</v>
      </c>
      <c r="AI12" s="13">
        <v>18</v>
      </c>
    </row>
    <row r="13" spans="1:35" s="13" customFormat="1" x14ac:dyDescent="0.3">
      <c r="A13" s="13">
        <v>11</v>
      </c>
      <c r="B13" s="13" t="s">
        <v>91</v>
      </c>
      <c r="C13" s="13">
        <v>17</v>
      </c>
      <c r="D13" s="29" t="s">
        <v>91</v>
      </c>
      <c r="E13" s="26">
        <v>17</v>
      </c>
      <c r="F13" s="1" t="s">
        <v>91</v>
      </c>
      <c r="G13" s="13">
        <v>16</v>
      </c>
      <c r="H13" s="1" t="s">
        <v>91</v>
      </c>
      <c r="I13" s="13">
        <v>19</v>
      </c>
      <c r="J13" s="1" t="s">
        <v>91</v>
      </c>
      <c r="K13" s="13">
        <v>17</v>
      </c>
      <c r="L13" s="34" t="s">
        <v>91</v>
      </c>
      <c r="M13" s="26">
        <v>17</v>
      </c>
      <c r="N13" s="43" t="s">
        <v>91</v>
      </c>
      <c r="O13" s="13">
        <v>18</v>
      </c>
      <c r="P13" s="47" t="s">
        <v>91</v>
      </c>
      <c r="Q13" s="48">
        <v>22</v>
      </c>
      <c r="R13" s="1" t="s">
        <v>91</v>
      </c>
      <c r="S13" s="13">
        <v>16</v>
      </c>
      <c r="T13" s="47" t="s">
        <v>91</v>
      </c>
      <c r="U13" s="48">
        <v>17</v>
      </c>
      <c r="V13" s="1" t="s">
        <v>90</v>
      </c>
      <c r="W13" s="13">
        <v>18</v>
      </c>
      <c r="X13" s="47" t="s">
        <v>91</v>
      </c>
      <c r="Y13" s="48">
        <v>17</v>
      </c>
      <c r="Z13" s="1"/>
      <c r="AB13" s="1" t="s">
        <v>91</v>
      </c>
      <c r="AC13" s="13">
        <v>17</v>
      </c>
      <c r="AD13" s="1" t="s">
        <v>91</v>
      </c>
      <c r="AE13" s="13">
        <v>17</v>
      </c>
      <c r="AF13" s="29" t="s">
        <v>91</v>
      </c>
      <c r="AG13" s="26">
        <v>19</v>
      </c>
      <c r="AH13" s="1" t="s">
        <v>90</v>
      </c>
      <c r="AI13" s="13">
        <v>17</v>
      </c>
    </row>
    <row r="14" spans="1:35" s="13" customFormat="1" x14ac:dyDescent="0.3">
      <c r="A14" s="13">
        <v>12</v>
      </c>
      <c r="B14" s="13" t="s">
        <v>91</v>
      </c>
      <c r="C14" s="13">
        <v>17</v>
      </c>
      <c r="D14" s="29" t="s">
        <v>91</v>
      </c>
      <c r="E14" s="26">
        <v>18</v>
      </c>
      <c r="F14" s="1" t="s">
        <v>91</v>
      </c>
      <c r="G14" s="13">
        <v>16</v>
      </c>
      <c r="H14" s="1" t="s">
        <v>91</v>
      </c>
      <c r="I14" s="13">
        <v>20</v>
      </c>
      <c r="J14" s="1" t="s">
        <v>91</v>
      </c>
      <c r="K14" s="13">
        <v>17</v>
      </c>
      <c r="L14" s="34" t="s">
        <v>91</v>
      </c>
      <c r="M14" s="26">
        <v>17</v>
      </c>
      <c r="N14" s="43" t="s">
        <v>91</v>
      </c>
      <c r="O14" s="13">
        <v>16</v>
      </c>
      <c r="P14" s="47" t="s">
        <v>91</v>
      </c>
      <c r="Q14" s="48">
        <v>26</v>
      </c>
      <c r="R14" s="1" t="s">
        <v>91</v>
      </c>
      <c r="S14" s="13">
        <v>16</v>
      </c>
      <c r="T14" s="47" t="s">
        <v>90</v>
      </c>
      <c r="U14" s="48">
        <v>17</v>
      </c>
      <c r="V14" s="1" t="s">
        <v>91</v>
      </c>
      <c r="W14" s="13">
        <v>18</v>
      </c>
      <c r="X14" s="47" t="s">
        <v>91</v>
      </c>
      <c r="Y14" s="48">
        <v>19</v>
      </c>
      <c r="Z14" s="1"/>
      <c r="AB14" s="1" t="s">
        <v>91</v>
      </c>
      <c r="AC14" s="13">
        <v>18</v>
      </c>
      <c r="AD14" s="1" t="s">
        <v>91</v>
      </c>
      <c r="AE14" s="13">
        <v>19</v>
      </c>
      <c r="AF14" s="29" t="s">
        <v>91</v>
      </c>
      <c r="AG14" s="26">
        <v>17</v>
      </c>
      <c r="AH14" s="1" t="s">
        <v>91</v>
      </c>
      <c r="AI14" s="13">
        <v>18</v>
      </c>
    </row>
    <row r="15" spans="1:35" s="13" customFormat="1" x14ac:dyDescent="0.3">
      <c r="A15" s="13">
        <v>13</v>
      </c>
      <c r="B15" s="13" t="s">
        <v>90</v>
      </c>
      <c r="C15" s="13">
        <v>17</v>
      </c>
      <c r="D15" s="29" t="s">
        <v>91</v>
      </c>
      <c r="E15" s="26">
        <v>19</v>
      </c>
      <c r="F15" s="1" t="s">
        <v>91</v>
      </c>
      <c r="G15" s="13">
        <v>16</v>
      </c>
      <c r="H15" s="1" t="s">
        <v>91</v>
      </c>
      <c r="I15" s="13">
        <v>20</v>
      </c>
      <c r="J15" s="1" t="s">
        <v>91</v>
      </c>
      <c r="K15" s="13">
        <v>17</v>
      </c>
      <c r="L15" s="34" t="s">
        <v>91</v>
      </c>
      <c r="M15" s="26">
        <v>19</v>
      </c>
      <c r="N15" s="43" t="s">
        <v>91</v>
      </c>
      <c r="O15" s="13">
        <v>16</v>
      </c>
      <c r="P15" s="47" t="s">
        <v>91</v>
      </c>
      <c r="Q15" s="48">
        <v>26</v>
      </c>
      <c r="R15" s="1" t="s">
        <v>91</v>
      </c>
      <c r="S15" s="13">
        <v>18</v>
      </c>
      <c r="T15" s="47" t="s">
        <v>91</v>
      </c>
      <c r="U15" s="48">
        <v>18</v>
      </c>
      <c r="V15" s="1" t="s">
        <v>91</v>
      </c>
      <c r="W15" s="13">
        <v>17</v>
      </c>
      <c r="X15" s="47" t="s">
        <v>91</v>
      </c>
      <c r="Y15" s="48">
        <v>19</v>
      </c>
      <c r="Z15" s="1"/>
      <c r="AB15" s="1" t="s">
        <v>91</v>
      </c>
      <c r="AC15" s="13">
        <v>18</v>
      </c>
      <c r="AD15" s="1" t="s">
        <v>91</v>
      </c>
      <c r="AE15" s="13">
        <v>18</v>
      </c>
      <c r="AF15" s="29" t="s">
        <v>91</v>
      </c>
      <c r="AG15" s="26">
        <v>19</v>
      </c>
      <c r="AH15" s="1" t="s">
        <v>91</v>
      </c>
      <c r="AI15" s="13">
        <v>17</v>
      </c>
    </row>
    <row r="16" spans="1:35" s="13" customFormat="1" x14ac:dyDescent="0.3">
      <c r="A16" s="13">
        <v>14</v>
      </c>
      <c r="B16" s="13" t="s">
        <v>91</v>
      </c>
      <c r="C16" s="13">
        <v>17</v>
      </c>
      <c r="D16" s="30" t="s">
        <v>92</v>
      </c>
      <c r="E16" s="24">
        <v>18</v>
      </c>
      <c r="F16" s="1" t="s">
        <v>91</v>
      </c>
      <c r="G16" s="13">
        <v>16</v>
      </c>
      <c r="H16" s="1" t="s">
        <v>91</v>
      </c>
      <c r="I16" s="13">
        <v>18</v>
      </c>
      <c r="J16" s="1" t="s">
        <v>90</v>
      </c>
      <c r="K16" s="13">
        <v>16</v>
      </c>
      <c r="L16" s="34" t="s">
        <v>90</v>
      </c>
      <c r="M16" s="26">
        <v>18</v>
      </c>
      <c r="N16" s="43" t="s">
        <v>91</v>
      </c>
      <c r="O16" s="13">
        <v>16</v>
      </c>
      <c r="P16" s="1"/>
      <c r="R16" s="1" t="s">
        <v>91</v>
      </c>
      <c r="S16" s="13">
        <v>18</v>
      </c>
      <c r="T16" s="47" t="s">
        <v>91</v>
      </c>
      <c r="U16" s="48">
        <v>17</v>
      </c>
      <c r="V16" s="1" t="s">
        <v>91</v>
      </c>
      <c r="W16" s="13">
        <v>17</v>
      </c>
      <c r="X16" s="47" t="s">
        <v>91</v>
      </c>
      <c r="Y16" s="48">
        <v>19</v>
      </c>
      <c r="Z16" s="1"/>
      <c r="AB16" s="1" t="s">
        <v>90</v>
      </c>
      <c r="AC16" s="13">
        <v>18</v>
      </c>
      <c r="AD16" s="1" t="s">
        <v>91</v>
      </c>
      <c r="AE16" s="13">
        <v>19</v>
      </c>
      <c r="AF16" s="29" t="s">
        <v>91</v>
      </c>
      <c r="AG16" s="26">
        <v>18</v>
      </c>
      <c r="AH16" s="1" t="s">
        <v>91</v>
      </c>
      <c r="AI16" s="13">
        <v>18</v>
      </c>
    </row>
    <row r="17" spans="1:37" s="13" customFormat="1" x14ac:dyDescent="0.3">
      <c r="A17" s="13">
        <v>15</v>
      </c>
      <c r="B17" s="13" t="s">
        <v>91</v>
      </c>
      <c r="C17" s="13">
        <v>16</v>
      </c>
      <c r="D17" s="30" t="s">
        <v>91</v>
      </c>
      <c r="E17" s="24">
        <v>16</v>
      </c>
      <c r="F17" s="1" t="s">
        <v>91</v>
      </c>
      <c r="G17" s="13">
        <v>18</v>
      </c>
      <c r="H17" s="1" t="s">
        <v>91</v>
      </c>
      <c r="I17" s="13">
        <v>20</v>
      </c>
      <c r="J17" s="1" t="s">
        <v>90</v>
      </c>
      <c r="K17" s="13">
        <v>16</v>
      </c>
      <c r="L17" s="34" t="s">
        <v>90</v>
      </c>
      <c r="M17" s="26">
        <v>16</v>
      </c>
      <c r="N17" s="43" t="s">
        <v>91</v>
      </c>
      <c r="O17" s="13">
        <v>16</v>
      </c>
      <c r="P17" s="1"/>
      <c r="R17" s="1" t="s">
        <v>91</v>
      </c>
      <c r="S17" s="13">
        <v>18</v>
      </c>
      <c r="T17" s="47" t="s">
        <v>91</v>
      </c>
      <c r="U17" s="48">
        <v>18</v>
      </c>
      <c r="V17" s="1" t="s">
        <v>91</v>
      </c>
      <c r="W17" s="13">
        <v>18</v>
      </c>
      <c r="X17" s="47" t="s">
        <v>91</v>
      </c>
      <c r="Y17" s="48">
        <v>18</v>
      </c>
      <c r="Z17" s="1"/>
      <c r="AB17" s="1" t="s">
        <v>91</v>
      </c>
      <c r="AC17" s="13">
        <v>18</v>
      </c>
      <c r="AD17" s="1" t="s">
        <v>91</v>
      </c>
      <c r="AE17" s="13">
        <v>17</v>
      </c>
      <c r="AF17" s="29" t="s">
        <v>91</v>
      </c>
      <c r="AG17" s="26">
        <v>18</v>
      </c>
      <c r="AH17" s="1" t="s">
        <v>91</v>
      </c>
      <c r="AI17" s="13">
        <v>18</v>
      </c>
    </row>
    <row r="18" spans="1:37" s="13" customFormat="1" x14ac:dyDescent="0.3">
      <c r="A18" s="13">
        <v>16</v>
      </c>
      <c r="B18" s="13" t="s">
        <v>91</v>
      </c>
      <c r="C18" s="13">
        <v>16</v>
      </c>
      <c r="D18" s="30" t="s">
        <v>91</v>
      </c>
      <c r="E18" s="24">
        <v>17</v>
      </c>
      <c r="F18" s="1" t="s">
        <v>91</v>
      </c>
      <c r="G18" s="13">
        <v>17</v>
      </c>
      <c r="H18" s="1" t="s">
        <v>91</v>
      </c>
      <c r="I18" s="13">
        <v>22</v>
      </c>
      <c r="J18" s="1" t="s">
        <v>91</v>
      </c>
      <c r="K18" s="13">
        <v>16</v>
      </c>
      <c r="L18" s="34" t="s">
        <v>91</v>
      </c>
      <c r="M18" s="26">
        <v>18</v>
      </c>
      <c r="N18" s="1"/>
      <c r="O18" s="13">
        <v>16</v>
      </c>
      <c r="P18" s="1"/>
      <c r="R18" s="1" t="s">
        <v>91</v>
      </c>
      <c r="S18" s="13">
        <v>18</v>
      </c>
      <c r="T18" s="47" t="s">
        <v>91</v>
      </c>
      <c r="U18" s="48">
        <v>18</v>
      </c>
      <c r="V18" s="1" t="s">
        <v>91</v>
      </c>
      <c r="W18" s="13">
        <v>16</v>
      </c>
      <c r="X18" s="47" t="s">
        <v>91</v>
      </c>
      <c r="Y18" s="48">
        <v>24</v>
      </c>
      <c r="Z18" s="1"/>
      <c r="AB18" s="1" t="s">
        <v>91</v>
      </c>
      <c r="AC18" s="13">
        <v>18</v>
      </c>
      <c r="AD18" s="1" t="s">
        <v>91</v>
      </c>
      <c r="AE18" s="13">
        <v>18</v>
      </c>
      <c r="AF18" s="29" t="s">
        <v>91</v>
      </c>
      <c r="AG18" s="26">
        <v>19</v>
      </c>
      <c r="AH18" s="1" t="s">
        <v>91</v>
      </c>
      <c r="AI18" s="13">
        <v>17</v>
      </c>
    </row>
    <row r="19" spans="1:37" s="13" customFormat="1" x14ac:dyDescent="0.3">
      <c r="A19" s="13">
        <v>17</v>
      </c>
      <c r="B19" s="13" t="s">
        <v>91</v>
      </c>
      <c r="C19" s="13">
        <v>16</v>
      </c>
      <c r="D19" s="30" t="s">
        <v>91</v>
      </c>
      <c r="E19" s="24">
        <v>16</v>
      </c>
      <c r="F19" s="1" t="s">
        <v>91</v>
      </c>
      <c r="G19" s="13">
        <v>16</v>
      </c>
      <c r="H19" s="1" t="s">
        <v>91</v>
      </c>
      <c r="I19" s="13">
        <v>22</v>
      </c>
      <c r="J19" s="1" t="s">
        <v>91</v>
      </c>
      <c r="K19" s="13">
        <v>17</v>
      </c>
      <c r="L19" s="34" t="s">
        <v>90</v>
      </c>
      <c r="M19" s="26">
        <v>19</v>
      </c>
      <c r="N19" s="44" t="s">
        <v>90</v>
      </c>
      <c r="O19" s="13">
        <v>16</v>
      </c>
      <c r="P19" s="1"/>
      <c r="R19" s="1" t="s">
        <v>91</v>
      </c>
      <c r="S19" s="13">
        <v>18</v>
      </c>
      <c r="T19" s="47" t="s">
        <v>91</v>
      </c>
      <c r="U19" s="48">
        <v>19</v>
      </c>
      <c r="V19" s="1" t="s">
        <v>91</v>
      </c>
      <c r="W19" s="13">
        <v>17</v>
      </c>
      <c r="X19" s="47" t="s">
        <v>91</v>
      </c>
      <c r="Y19" s="48">
        <v>19</v>
      </c>
      <c r="Z19" s="1"/>
      <c r="AB19" s="1" t="s">
        <v>91</v>
      </c>
      <c r="AC19" s="13">
        <v>17</v>
      </c>
      <c r="AD19" s="1" t="s">
        <v>91</v>
      </c>
      <c r="AE19" s="13">
        <v>17</v>
      </c>
      <c r="AF19" s="29" t="s">
        <v>91</v>
      </c>
      <c r="AG19" s="26">
        <v>18</v>
      </c>
      <c r="AH19" s="1" t="s">
        <v>91</v>
      </c>
      <c r="AI19" s="13">
        <v>17</v>
      </c>
    </row>
    <row r="20" spans="1:37" s="21" customFormat="1" x14ac:dyDescent="0.3">
      <c r="A20" s="21">
        <v>18</v>
      </c>
      <c r="B20" s="21" t="s">
        <v>91</v>
      </c>
      <c r="C20" s="21">
        <v>16</v>
      </c>
      <c r="D20" s="31" t="s">
        <v>91</v>
      </c>
      <c r="E20" s="25">
        <v>18</v>
      </c>
      <c r="F20" s="28" t="s">
        <v>91</v>
      </c>
      <c r="G20" s="21">
        <v>18</v>
      </c>
      <c r="H20" s="28" t="s">
        <v>91</v>
      </c>
      <c r="I20" s="21">
        <v>19</v>
      </c>
      <c r="J20" s="28" t="s">
        <v>91</v>
      </c>
      <c r="K20" s="21">
        <v>17</v>
      </c>
      <c r="L20" s="35" t="s">
        <v>90</v>
      </c>
      <c r="M20" s="27">
        <v>18</v>
      </c>
      <c r="N20" s="46" t="s">
        <v>91</v>
      </c>
      <c r="O20" s="21">
        <v>16</v>
      </c>
      <c r="P20" s="28"/>
      <c r="R20" s="28" t="s">
        <v>91</v>
      </c>
      <c r="S20" s="21">
        <v>17</v>
      </c>
      <c r="T20" s="47" t="s">
        <v>91</v>
      </c>
      <c r="U20" s="48">
        <v>17</v>
      </c>
      <c r="V20" s="28" t="s">
        <v>91</v>
      </c>
      <c r="W20" s="21">
        <v>17</v>
      </c>
      <c r="X20" s="28" t="s">
        <v>91</v>
      </c>
      <c r="Z20" s="28"/>
      <c r="AB20" s="28" t="s">
        <v>91</v>
      </c>
      <c r="AC20" s="21">
        <v>18</v>
      </c>
      <c r="AD20" s="28" t="s">
        <v>91</v>
      </c>
      <c r="AE20" s="21">
        <v>17</v>
      </c>
      <c r="AF20" s="28"/>
      <c r="AH20" s="28" t="s">
        <v>91</v>
      </c>
      <c r="AI20" s="21">
        <v>18</v>
      </c>
    </row>
    <row r="21" spans="1:37" s="13" customFormat="1" x14ac:dyDescent="0.3">
      <c r="A21" s="13">
        <v>19</v>
      </c>
      <c r="B21" s="13" t="s">
        <v>91</v>
      </c>
      <c r="C21" s="13">
        <v>16</v>
      </c>
      <c r="D21" s="30" t="s">
        <v>91</v>
      </c>
      <c r="E21" s="24">
        <v>17</v>
      </c>
      <c r="F21" s="1" t="s">
        <v>91</v>
      </c>
      <c r="G21" s="13">
        <v>16</v>
      </c>
      <c r="H21" s="1" t="s">
        <v>91</v>
      </c>
      <c r="I21" s="13">
        <v>20</v>
      </c>
      <c r="J21" s="1"/>
      <c r="L21" s="34" t="s">
        <v>90</v>
      </c>
      <c r="M21" s="26">
        <v>17</v>
      </c>
      <c r="N21" s="44" t="s">
        <v>91</v>
      </c>
      <c r="O21" s="13">
        <v>17</v>
      </c>
      <c r="P21" s="1"/>
      <c r="R21" s="1" t="s">
        <v>91</v>
      </c>
      <c r="S21" s="13">
        <v>19</v>
      </c>
      <c r="T21" s="47" t="s">
        <v>91</v>
      </c>
      <c r="U21" s="48">
        <v>19</v>
      </c>
      <c r="V21" s="1" t="s">
        <v>91</v>
      </c>
      <c r="W21" s="13">
        <v>18</v>
      </c>
      <c r="X21" s="1"/>
      <c r="Z21" s="1"/>
      <c r="AB21" s="1"/>
      <c r="AD21" s="1" t="s">
        <v>90</v>
      </c>
      <c r="AE21" s="13">
        <v>18</v>
      </c>
      <c r="AF21" s="1"/>
      <c r="AH21" s="1" t="s">
        <v>91</v>
      </c>
      <c r="AI21" s="13">
        <v>18</v>
      </c>
    </row>
    <row r="22" spans="1:37" s="13" customFormat="1" x14ac:dyDescent="0.3">
      <c r="A22" s="13">
        <v>20</v>
      </c>
      <c r="B22" s="13" t="s">
        <v>91</v>
      </c>
      <c r="C22" s="13">
        <v>16</v>
      </c>
      <c r="D22" s="30" t="s">
        <v>91</v>
      </c>
      <c r="E22" s="24">
        <v>16</v>
      </c>
      <c r="F22" s="1" t="s">
        <v>90</v>
      </c>
      <c r="G22" s="13">
        <v>18</v>
      </c>
      <c r="H22" s="1" t="s">
        <v>91</v>
      </c>
      <c r="I22" s="13">
        <v>18</v>
      </c>
      <c r="J22" s="1"/>
      <c r="L22" s="1"/>
      <c r="N22" s="44" t="s">
        <v>91</v>
      </c>
      <c r="O22" s="13">
        <v>16</v>
      </c>
      <c r="P22" s="1"/>
      <c r="R22" s="1" t="s">
        <v>91</v>
      </c>
      <c r="S22" s="13">
        <v>17</v>
      </c>
      <c r="T22" s="47" t="s">
        <v>91</v>
      </c>
      <c r="U22" s="48">
        <v>17</v>
      </c>
      <c r="V22" s="1" t="s">
        <v>91</v>
      </c>
      <c r="W22" s="13">
        <v>17</v>
      </c>
      <c r="X22" s="1"/>
      <c r="Z22" s="1"/>
      <c r="AB22" s="1"/>
      <c r="AD22" s="1" t="s">
        <v>91</v>
      </c>
      <c r="AE22" s="13">
        <v>17</v>
      </c>
      <c r="AF22" s="1"/>
      <c r="AH22" s="1" t="s">
        <v>91</v>
      </c>
      <c r="AI22" s="13">
        <v>18</v>
      </c>
    </row>
    <row r="23" spans="1:37" s="13" customFormat="1" x14ac:dyDescent="0.3">
      <c r="A23" s="13">
        <v>21</v>
      </c>
      <c r="B23" s="13" t="s">
        <v>91</v>
      </c>
      <c r="C23" s="13">
        <v>16</v>
      </c>
      <c r="D23" s="1"/>
      <c r="F23" s="1" t="s">
        <v>91</v>
      </c>
      <c r="G23" s="13">
        <v>18</v>
      </c>
      <c r="H23" s="1" t="s">
        <v>91</v>
      </c>
      <c r="I23" s="13">
        <v>18</v>
      </c>
      <c r="J23" s="1"/>
      <c r="L23" s="1"/>
      <c r="N23" s="1"/>
      <c r="P23" s="1"/>
      <c r="R23" s="1" t="s">
        <v>91</v>
      </c>
      <c r="S23" s="13">
        <v>21</v>
      </c>
      <c r="T23" s="47" t="s">
        <v>91</v>
      </c>
      <c r="U23" s="48"/>
      <c r="V23" s="1" t="s">
        <v>91</v>
      </c>
      <c r="W23" s="13">
        <v>17</v>
      </c>
      <c r="X23" s="1"/>
      <c r="Z23" s="1"/>
      <c r="AB23" s="1"/>
      <c r="AD23" s="1" t="s">
        <v>91</v>
      </c>
      <c r="AE23" s="13">
        <v>17</v>
      </c>
      <c r="AF23" s="1"/>
      <c r="AH23" s="1" t="s">
        <v>91</v>
      </c>
      <c r="AI23" s="13">
        <v>18</v>
      </c>
    </row>
    <row r="24" spans="1:37" s="13" customFormat="1" x14ac:dyDescent="0.3">
      <c r="A24" s="13">
        <v>22</v>
      </c>
      <c r="B24" s="13" t="s">
        <v>90</v>
      </c>
      <c r="C24" s="13">
        <v>16</v>
      </c>
      <c r="D24" s="1"/>
      <c r="F24" s="1"/>
      <c r="H24" s="1" t="s">
        <v>91</v>
      </c>
      <c r="I24" s="13">
        <v>20</v>
      </c>
      <c r="J24" s="1"/>
      <c r="L24" s="1"/>
      <c r="N24" s="1"/>
      <c r="P24" s="1"/>
      <c r="R24" s="1" t="s">
        <v>91</v>
      </c>
      <c r="S24" s="13">
        <v>19</v>
      </c>
      <c r="T24" s="47" t="s">
        <v>91</v>
      </c>
      <c r="U24" s="48"/>
      <c r="V24" s="1" t="s">
        <v>90</v>
      </c>
      <c r="W24" s="13">
        <v>17</v>
      </c>
      <c r="X24" s="1"/>
      <c r="Z24" s="1"/>
      <c r="AB24" s="1"/>
      <c r="AD24" s="1" t="s">
        <v>91</v>
      </c>
      <c r="AE24" s="13">
        <v>17</v>
      </c>
      <c r="AF24" s="1"/>
      <c r="AH24" s="1" t="s">
        <v>90</v>
      </c>
      <c r="AI24" s="13">
        <v>17</v>
      </c>
    </row>
    <row r="25" spans="1:37" s="13" customFormat="1" x14ac:dyDescent="0.3">
      <c r="A25" s="13">
        <v>23</v>
      </c>
      <c r="D25" s="1"/>
      <c r="F25" s="1"/>
      <c r="H25" s="1" t="s">
        <v>91</v>
      </c>
      <c r="I25" s="13">
        <v>19</v>
      </c>
      <c r="J25" s="1"/>
      <c r="L25" s="1"/>
      <c r="N25" s="1"/>
      <c r="P25" s="1"/>
      <c r="R25" s="1" t="s">
        <v>91</v>
      </c>
      <c r="S25" s="13">
        <v>18</v>
      </c>
      <c r="T25" s="47" t="s">
        <v>91</v>
      </c>
      <c r="U25" s="48">
        <v>20</v>
      </c>
      <c r="V25" s="1" t="s">
        <v>91</v>
      </c>
      <c r="W25" s="13">
        <v>17</v>
      </c>
      <c r="X25" s="1"/>
      <c r="Z25" s="1"/>
      <c r="AB25" s="1"/>
      <c r="AD25" s="1" t="s">
        <v>91</v>
      </c>
      <c r="AE25" s="13">
        <v>18</v>
      </c>
      <c r="AF25" s="1"/>
      <c r="AH25" s="1" t="s">
        <v>91</v>
      </c>
      <c r="AI25" s="13">
        <v>17</v>
      </c>
    </row>
    <row r="26" spans="1:37" s="13" customFormat="1" x14ac:dyDescent="0.3">
      <c r="A26" s="13">
        <v>24</v>
      </c>
      <c r="D26" s="1"/>
      <c r="F26" s="1"/>
      <c r="H26" s="1" t="s">
        <v>91</v>
      </c>
      <c r="I26" s="13">
        <v>20</v>
      </c>
      <c r="J26" s="1"/>
      <c r="L26" s="1"/>
      <c r="N26" s="1"/>
      <c r="P26" s="1"/>
      <c r="R26" s="1" t="s">
        <v>90</v>
      </c>
      <c r="S26" s="13">
        <v>17</v>
      </c>
      <c r="T26" s="1"/>
      <c r="U26" s="8"/>
      <c r="V26" s="1" t="s">
        <v>90</v>
      </c>
      <c r="W26" s="13">
        <v>18</v>
      </c>
      <c r="X26" s="1"/>
      <c r="Z26" s="1"/>
      <c r="AB26" s="1"/>
      <c r="AD26" s="1" t="s">
        <v>91</v>
      </c>
      <c r="AE26" s="13">
        <v>17</v>
      </c>
      <c r="AF26" s="1"/>
      <c r="AH26" s="1" t="s">
        <v>91</v>
      </c>
      <c r="AI26" s="13">
        <v>17</v>
      </c>
    </row>
    <row r="27" spans="1:37" s="13" customFormat="1" x14ac:dyDescent="0.3">
      <c r="A27" s="13">
        <v>25</v>
      </c>
      <c r="D27" s="1"/>
      <c r="F27" s="1"/>
      <c r="H27" s="1"/>
      <c r="J27" s="1"/>
      <c r="L27" s="1"/>
      <c r="N27" s="1"/>
      <c r="P27" s="1"/>
      <c r="R27" s="1"/>
      <c r="T27" s="1"/>
      <c r="V27" s="1"/>
      <c r="X27" s="1"/>
      <c r="Z27" s="1"/>
      <c r="AB27" s="1"/>
      <c r="AD27" s="1" t="s">
        <v>91</v>
      </c>
      <c r="AF27" s="1"/>
      <c r="AH27" s="1" t="s">
        <v>91</v>
      </c>
      <c r="AI27" s="13">
        <v>17</v>
      </c>
    </row>
    <row r="28" spans="1:37" s="13" customFormat="1" x14ac:dyDescent="0.3">
      <c r="A28" s="13">
        <v>26</v>
      </c>
      <c r="D28" s="1"/>
      <c r="F28" s="1"/>
      <c r="H28" s="1"/>
      <c r="J28" s="1"/>
      <c r="L28" s="1"/>
      <c r="N28" s="1"/>
      <c r="P28" s="1"/>
      <c r="R28" s="1"/>
      <c r="T28" s="1"/>
      <c r="V28" s="1"/>
      <c r="X28" s="1"/>
      <c r="Z28" s="1"/>
      <c r="AB28" s="1"/>
      <c r="AD28" s="1" t="s">
        <v>91</v>
      </c>
      <c r="AE28" s="13">
        <v>18</v>
      </c>
      <c r="AF28" s="1"/>
      <c r="AH28" s="1"/>
    </row>
    <row r="29" spans="1:37" s="40" customFormat="1" x14ac:dyDescent="0.3">
      <c r="A29" s="90" t="s">
        <v>100</v>
      </c>
      <c r="B29" s="90"/>
      <c r="C29" s="90"/>
      <c r="F29" s="18"/>
      <c r="H29" s="18"/>
      <c r="J29" s="18"/>
      <c r="L29" s="41"/>
      <c r="M29" s="42"/>
      <c r="N29" s="18"/>
      <c r="P29" s="18"/>
      <c r="R29" s="18"/>
      <c r="T29" s="18"/>
      <c r="V29" s="18"/>
      <c r="X29" s="18"/>
      <c r="Z29" s="18"/>
      <c r="AB29" s="18"/>
      <c r="AD29" s="18"/>
      <c r="AF29" s="18"/>
      <c r="AH29" s="18"/>
    </row>
    <row r="30" spans="1:37" s="13" customFormat="1" ht="15.6" x14ac:dyDescent="0.3">
      <c r="A30" s="13" t="s">
        <v>65</v>
      </c>
      <c r="B30" s="13">
        <v>22</v>
      </c>
      <c r="D30" s="1">
        <v>20</v>
      </c>
      <c r="F30" s="1">
        <v>21</v>
      </c>
      <c r="H30" s="1">
        <v>24</v>
      </c>
      <c r="J30" s="1">
        <v>18</v>
      </c>
      <c r="L30" s="32">
        <v>19</v>
      </c>
      <c r="M30" s="20"/>
      <c r="N30" s="1">
        <v>20</v>
      </c>
      <c r="P30" s="47">
        <v>18</v>
      </c>
      <c r="Q30" s="8"/>
      <c r="R30" s="1">
        <v>24</v>
      </c>
      <c r="T30" s="1">
        <v>23</v>
      </c>
      <c r="V30" s="1">
        <v>24</v>
      </c>
      <c r="X30" s="47">
        <v>18</v>
      </c>
      <c r="Z30" s="47">
        <v>18</v>
      </c>
      <c r="AB30" s="1">
        <v>18</v>
      </c>
      <c r="AD30" s="1">
        <v>26</v>
      </c>
      <c r="AF30" s="1"/>
      <c r="AH30" s="1">
        <v>25</v>
      </c>
      <c r="AJ30" s="52" t="s">
        <v>103</v>
      </c>
      <c r="AK30" s="52">
        <f>SUM(B30:AI30)</f>
        <v>338</v>
      </c>
    </row>
    <row r="31" spans="1:37" s="36" customFormat="1" ht="15.6" x14ac:dyDescent="0.3">
      <c r="A31" s="36" t="s">
        <v>96</v>
      </c>
      <c r="B31" s="36">
        <f xml:space="preserve"> COUNTIF(B3:B28, "M")</f>
        <v>19</v>
      </c>
      <c r="C31" s="36">
        <f>B31/22</f>
        <v>0.86363636363636365</v>
      </c>
      <c r="D31" s="38">
        <v>18</v>
      </c>
      <c r="E31" s="36">
        <f>D31/20</f>
        <v>0.9</v>
      </c>
      <c r="F31" s="38">
        <f>COUNTIF(F3:F23, "M")</f>
        <v>17</v>
      </c>
      <c r="G31" s="36">
        <f>F31/21</f>
        <v>0.80952380952380953</v>
      </c>
      <c r="H31" s="38">
        <f>COUNTIF(H3:H26, "M")</f>
        <v>24</v>
      </c>
      <c r="I31" s="36">
        <f>H31/24</f>
        <v>1</v>
      </c>
      <c r="J31" s="38">
        <f>COUNTIF(J3:J24, "M")</f>
        <v>14</v>
      </c>
      <c r="K31" s="36">
        <f>J31/J30</f>
        <v>0.77777777777777779</v>
      </c>
      <c r="L31" s="38">
        <f>COUNTIF(L3:L24, "M")</f>
        <v>10</v>
      </c>
      <c r="M31" s="36">
        <f>L31/19</f>
        <v>0.52631578947368418</v>
      </c>
      <c r="N31" s="38">
        <f>COUNTIF(N3:N24, "M")</f>
        <v>16</v>
      </c>
      <c r="O31" s="36">
        <f>N31/20</f>
        <v>0.8</v>
      </c>
      <c r="P31" s="38">
        <f>COUNTIF(P3:P24, "M")</f>
        <v>13</v>
      </c>
      <c r="Q31" s="36">
        <f>P31/22</f>
        <v>0.59090909090909094</v>
      </c>
      <c r="R31" s="38">
        <f>COUNTIF(R3:R26, "M")</f>
        <v>15</v>
      </c>
      <c r="S31" s="36">
        <f>R31/24</f>
        <v>0.625</v>
      </c>
      <c r="T31" s="38">
        <f>COUNTIF(T3:T25, "M")</f>
        <v>18</v>
      </c>
      <c r="U31" s="36">
        <f>T31/23</f>
        <v>0.78260869565217395</v>
      </c>
      <c r="V31" s="38">
        <f>COUNTIF(V3:V26, "M")</f>
        <v>20</v>
      </c>
      <c r="W31" s="36">
        <f>V31/24</f>
        <v>0.83333333333333337</v>
      </c>
      <c r="X31" s="38">
        <f>COUNTIF(X3:X20, "M")</f>
        <v>18</v>
      </c>
      <c r="Y31" s="36">
        <f>X31/18</f>
        <v>1</v>
      </c>
      <c r="Z31" s="38">
        <v>18</v>
      </c>
      <c r="AA31" s="36">
        <f>Z31/18</f>
        <v>1</v>
      </c>
      <c r="AB31" s="38">
        <f>COUNTIF(AB3:AB24, "M")</f>
        <v>14</v>
      </c>
      <c r="AC31" s="36">
        <f>AB31/18</f>
        <v>0.77777777777777779</v>
      </c>
      <c r="AD31" s="38">
        <f>COUNTIF(AD3:AD28, "M")</f>
        <v>22</v>
      </c>
      <c r="AE31" s="36">
        <f>AD31/26</f>
        <v>0.84615384615384615</v>
      </c>
      <c r="AF31" s="38">
        <f>COUNTIF(AF3:AF24, "M")</f>
        <v>17</v>
      </c>
      <c r="AG31" s="36">
        <f>AF31/17</f>
        <v>1</v>
      </c>
      <c r="AH31" s="38">
        <f>COUNTIF(AH3:AH27, "M")</f>
        <v>20</v>
      </c>
      <c r="AI31" s="36">
        <f>AH31/25</f>
        <v>0.8</v>
      </c>
      <c r="AJ31" s="53" t="s">
        <v>104</v>
      </c>
      <c r="AK31" s="53">
        <f>AVERAGE(C31,E31,G31,I31,K31,M31,O31,Q31,S31,U31,W31,Y31,AA31,AC31,AE31,AG31,AI31)</f>
        <v>0.81959038142575635</v>
      </c>
    </row>
    <row r="32" spans="1:37" s="36" customFormat="1" ht="15.6" x14ac:dyDescent="0.3">
      <c r="A32" s="36" t="s">
        <v>97</v>
      </c>
      <c r="B32" s="36">
        <f>COUNTIF(B3:B28, "F")</f>
        <v>3</v>
      </c>
      <c r="C32" s="36">
        <f>B32/22</f>
        <v>0.13636363636363635</v>
      </c>
      <c r="D32" s="38">
        <v>2</v>
      </c>
      <c r="E32" s="36">
        <f>D32/20</f>
        <v>0.1</v>
      </c>
      <c r="F32" s="38">
        <f>COUNTIF(F3:F23, "F")</f>
        <v>4</v>
      </c>
      <c r="G32" s="36">
        <f>F32/21</f>
        <v>0.19047619047619047</v>
      </c>
      <c r="H32" s="38">
        <f>COUNTIF(H3:H24, "F")</f>
        <v>0</v>
      </c>
      <c r="I32" s="36">
        <f>H32/24</f>
        <v>0</v>
      </c>
      <c r="J32" s="38">
        <f>COUNTIF(J3:J24, "F")</f>
        <v>4</v>
      </c>
      <c r="K32" s="36">
        <f>J32/J30</f>
        <v>0.22222222222222221</v>
      </c>
      <c r="L32" s="38">
        <f>COUNTIF(L3:L24, "F")</f>
        <v>9</v>
      </c>
      <c r="M32" s="36">
        <f>L32/19</f>
        <v>0.47368421052631576</v>
      </c>
      <c r="N32" s="38">
        <f>COUNTIF(N3:N24, "F")</f>
        <v>3</v>
      </c>
      <c r="O32" s="36">
        <f>N32/20</f>
        <v>0.15</v>
      </c>
      <c r="P32" s="38">
        <f>COUNTIF(P3:P24, "F")</f>
        <v>0</v>
      </c>
      <c r="Q32" s="36">
        <f>P32/22</f>
        <v>0</v>
      </c>
      <c r="R32" s="38">
        <f>COUNTIF(R3:R26, "F")</f>
        <v>9</v>
      </c>
      <c r="S32" s="36">
        <f>R32/24</f>
        <v>0.375</v>
      </c>
      <c r="T32" s="38">
        <f>COUNTIF(T3:T25, "F")</f>
        <v>5</v>
      </c>
      <c r="U32" s="36">
        <f>T32/23</f>
        <v>0.21739130434782608</v>
      </c>
      <c r="V32" s="38">
        <f>COUNTIF(V3:V26, "F")</f>
        <v>4</v>
      </c>
      <c r="W32" s="36">
        <f>V32/24</f>
        <v>0.16666666666666666</v>
      </c>
      <c r="X32" s="38">
        <f>COUNTIF(X3:X24, "F")</f>
        <v>0</v>
      </c>
      <c r="Y32" s="36">
        <f>X32/22</f>
        <v>0</v>
      </c>
      <c r="Z32" s="38">
        <v>0</v>
      </c>
      <c r="AA32" s="36">
        <f>Z32/22</f>
        <v>0</v>
      </c>
      <c r="AB32" s="38">
        <f>COUNTIF(AB3:AB24, "F")</f>
        <v>4</v>
      </c>
      <c r="AC32" s="36">
        <f>AB32/18</f>
        <v>0.22222222222222221</v>
      </c>
      <c r="AD32" s="38">
        <f>COUNTIF(AD3:AD28, "F")</f>
        <v>4</v>
      </c>
      <c r="AE32" s="36">
        <f>AD32/26</f>
        <v>0.15384615384615385</v>
      </c>
      <c r="AF32" s="38">
        <f>COUNTIF(AF3:AF24, "F")</f>
        <v>0</v>
      </c>
      <c r="AG32" s="36">
        <f>AF32/17</f>
        <v>0</v>
      </c>
      <c r="AH32" s="38">
        <f>COUNTIF(AH3:AH27, "F")</f>
        <v>5</v>
      </c>
      <c r="AI32" s="36">
        <f>AH32/25</f>
        <v>0.2</v>
      </c>
      <c r="AJ32" s="53" t="s">
        <v>105</v>
      </c>
      <c r="AK32" s="53">
        <f>AVERAGE(C32,E32,G32,I32,K32,M32,O32,Q32,S32,U32,W32,Y32,AA32,AC32,AE32,AG32,AI32)</f>
        <v>0.15340427098066081</v>
      </c>
    </row>
    <row r="33" spans="1:37" s="36" customFormat="1" ht="15.6" x14ac:dyDescent="0.3">
      <c r="A33" s="36" t="s">
        <v>94</v>
      </c>
      <c r="C33" s="36">
        <f>AVERAGE(C3:C28)</f>
        <v>17.954545454545453</v>
      </c>
      <c r="D33" s="37"/>
      <c r="E33" s="36">
        <f>AVERAGE(E3:E28)</f>
        <v>16.95</v>
      </c>
      <c r="F33" s="38"/>
      <c r="G33" s="36">
        <f>AVERAGE(G3:G28)</f>
        <v>16.952380952380953</v>
      </c>
      <c r="H33" s="38"/>
      <c r="I33" s="36">
        <f>AVERAGE(I3:I28)</f>
        <v>20.125</v>
      </c>
      <c r="J33" s="38"/>
      <c r="K33" s="36">
        <f>AVERAGE(K3:K28)</f>
        <v>16.777777777777779</v>
      </c>
      <c r="L33" s="37"/>
      <c r="M33" s="36">
        <f>AVERAGE(M3:M28)</f>
        <v>17.315789473684209</v>
      </c>
      <c r="N33" s="45"/>
      <c r="O33" s="36">
        <f>AVERAGE(O3:O28)</f>
        <v>16.7</v>
      </c>
      <c r="P33" s="38"/>
      <c r="Q33" s="36">
        <f>AVERAGE(Q3:Q28)</f>
        <v>21.692307692307693</v>
      </c>
      <c r="R33" s="38"/>
      <c r="S33" s="36">
        <f>AVERAGE(S3:S28)</f>
        <v>17.833333333333332</v>
      </c>
      <c r="T33" s="38"/>
      <c r="U33" s="36">
        <f>AVERAGE(U3:U28)</f>
        <v>17.850000000000001</v>
      </c>
      <c r="V33" s="38"/>
      <c r="W33" s="36">
        <f>AVERAGE(W3:W28)</f>
        <v>17.916666666666668</v>
      </c>
      <c r="X33" s="38"/>
      <c r="Y33" s="36">
        <f>AVERAGE(Y1:Y19)</f>
        <v>19.647058823529413</v>
      </c>
      <c r="Z33" s="38"/>
      <c r="AB33" s="38"/>
      <c r="AC33" s="36">
        <f>AVERAGE(AC3:AC28)</f>
        <v>17.833333333333332</v>
      </c>
      <c r="AD33" s="38"/>
      <c r="AE33" s="36">
        <f>AVERAGE(AE3:AE28)</f>
        <v>17.600000000000001</v>
      </c>
      <c r="AF33" s="38"/>
      <c r="AG33" s="36">
        <f>AVERAGE(AG3:AG28)</f>
        <v>17.764705882352942</v>
      </c>
      <c r="AH33" s="38"/>
      <c r="AI33" s="36">
        <f>AVERAGE(AI3:AI28)</f>
        <v>17.36</v>
      </c>
      <c r="AJ33" s="53"/>
      <c r="AK33" s="53"/>
    </row>
    <row r="34" spans="1:37" s="36" customFormat="1" ht="15.6" x14ac:dyDescent="0.3">
      <c r="A34" s="39" t="s">
        <v>95</v>
      </c>
      <c r="C34" s="36">
        <f>STDEV(C3:C28)</f>
        <v>3.0312228041355964</v>
      </c>
      <c r="D34" s="37"/>
      <c r="E34" s="36">
        <f>STDEV(E3:E28)</f>
        <v>1.0500626547722611</v>
      </c>
      <c r="F34" s="38"/>
      <c r="G34" s="36">
        <f>STDEV(G3:G28)</f>
        <v>0.86464966756429584</v>
      </c>
      <c r="H34" s="38"/>
      <c r="I34" s="36">
        <f>STDEV(I3:I28)</f>
        <v>1.6762406177800526</v>
      </c>
      <c r="J34" s="38"/>
      <c r="K34" s="36">
        <f>STDEV(K3:K28)</f>
        <v>0.54831888055331623</v>
      </c>
      <c r="L34" s="37"/>
      <c r="M34" s="36">
        <f>STDEV(M3:M28)</f>
        <v>0.94590530292691721</v>
      </c>
      <c r="N34" s="45"/>
      <c r="O34" s="36">
        <f>STDEV(O3:O28)</f>
        <v>0.97872096985918555</v>
      </c>
      <c r="P34" s="38"/>
      <c r="Q34" s="36">
        <f>STDEV(Q3:Q28)</f>
        <v>2.8689317229186906</v>
      </c>
      <c r="R34" s="38"/>
      <c r="S34" s="36">
        <f>STDEV(S3:S28)</f>
        <v>1.0494995356656043</v>
      </c>
      <c r="T34" s="38"/>
      <c r="U34" s="36">
        <f>STDEV(U3:U28)</f>
        <v>1.1821033884786187</v>
      </c>
      <c r="V34" s="38"/>
      <c r="W34" s="36">
        <f>STDEV(W3:W26)</f>
        <v>1.1389036172018077</v>
      </c>
      <c r="X34" s="38"/>
      <c r="Y34" s="36">
        <f>STDEV(Y3:Y28)</f>
        <v>2.8049326299972939</v>
      </c>
      <c r="Z34" s="38"/>
      <c r="AB34" s="38"/>
      <c r="AC34" s="36">
        <f>STDEV(AC3:AC28)</f>
        <v>1.0981267472114395</v>
      </c>
      <c r="AD34" s="38"/>
      <c r="AE34" s="36">
        <f>STDEV(AE3:AE28)</f>
        <v>0.76376261582597316</v>
      </c>
      <c r="AF34" s="38"/>
      <c r="AG34" s="36">
        <f>STDEV(AG3:AG28)</f>
        <v>1.147247344990711</v>
      </c>
      <c r="AH34" s="38"/>
      <c r="AI34" s="36">
        <f>STDEV(AI3:AI28)</f>
        <v>0.56862407030773288</v>
      </c>
      <c r="AJ34" s="53"/>
      <c r="AK34" s="53"/>
    </row>
    <row r="35" spans="1:37" s="40" customFormat="1" x14ac:dyDescent="0.3">
      <c r="A35" s="90" t="s">
        <v>102</v>
      </c>
      <c r="B35" s="90"/>
      <c r="C35" s="90"/>
      <c r="F35" s="18"/>
      <c r="H35" s="18"/>
      <c r="J35" s="18"/>
      <c r="L35" s="41"/>
      <c r="M35" s="42"/>
      <c r="N35" s="18"/>
      <c r="P35" s="18"/>
      <c r="R35" s="18"/>
      <c r="T35" s="18"/>
      <c r="V35" s="18"/>
      <c r="X35" s="18"/>
      <c r="Z35" s="91" t="s">
        <v>99</v>
      </c>
      <c r="AA35" s="92"/>
      <c r="AB35" s="18"/>
      <c r="AD35" s="18"/>
      <c r="AF35" s="18"/>
      <c r="AH35" s="18"/>
    </row>
    <row r="36" spans="1:37" s="13" customFormat="1" x14ac:dyDescent="0.3">
      <c r="A36" s="39" t="s">
        <v>106</v>
      </c>
      <c r="B36" s="13">
        <f>AVERAGE(B30:AI30)</f>
        <v>21.125</v>
      </c>
      <c r="D36" s="32"/>
      <c r="E36" s="20"/>
      <c r="F36" s="1"/>
      <c r="H36" s="1"/>
      <c r="I36" s="20"/>
      <c r="J36" s="1"/>
      <c r="L36" s="1"/>
      <c r="M36" s="23"/>
      <c r="N36" s="14"/>
      <c r="O36" s="8"/>
      <c r="P36" s="1"/>
      <c r="Q36" s="8"/>
      <c r="R36" s="1"/>
      <c r="T36" s="1"/>
      <c r="U36" s="8"/>
      <c r="V36" s="1"/>
      <c r="X36" s="1"/>
      <c r="Z36" s="1"/>
      <c r="AB36" s="1"/>
      <c r="AD36" s="1"/>
      <c r="AF36" s="1"/>
      <c r="AH36" s="1"/>
    </row>
    <row r="37" spans="1:37" s="13" customFormat="1" x14ac:dyDescent="0.3">
      <c r="A37" s="39" t="s">
        <v>101</v>
      </c>
      <c r="B37" s="13">
        <f>STDEV(B30:AH30)</f>
        <v>2.8722813232690143</v>
      </c>
      <c r="D37" s="32"/>
      <c r="E37" s="20"/>
      <c r="F37" s="1"/>
      <c r="H37" s="1"/>
      <c r="I37" s="20"/>
      <c r="J37" s="1"/>
      <c r="L37" s="1"/>
      <c r="M37" s="23"/>
      <c r="N37" s="1"/>
      <c r="P37" s="1"/>
      <c r="Q37" s="20"/>
      <c r="R37" s="1"/>
      <c r="T37" s="1"/>
      <c r="U37" s="8"/>
      <c r="V37" s="1"/>
      <c r="X37" s="1"/>
      <c r="Z37" s="1"/>
      <c r="AB37" s="1"/>
      <c r="AD37" s="1"/>
      <c r="AF37" s="1"/>
      <c r="AH37" s="1"/>
    </row>
    <row r="38" spans="1:37" s="13" customFormat="1" x14ac:dyDescent="0.3">
      <c r="A38" s="39" t="s">
        <v>107</v>
      </c>
      <c r="D38" s="1"/>
      <c r="F38" s="1"/>
      <c r="H38" s="1"/>
      <c r="I38" s="23"/>
      <c r="J38" s="1"/>
      <c r="L38" s="1"/>
      <c r="N38" s="1"/>
      <c r="P38" s="1"/>
      <c r="Q38" s="20"/>
      <c r="R38" s="1"/>
      <c r="T38" s="1"/>
      <c r="U38" s="8"/>
      <c r="V38" s="1"/>
      <c r="X38" s="1"/>
      <c r="Z38" s="1"/>
      <c r="AB38" s="1"/>
      <c r="AD38" s="1"/>
      <c r="AF38" s="1"/>
      <c r="AH38" s="1"/>
    </row>
    <row r="39" spans="1:37" s="13" customFormat="1" x14ac:dyDescent="0.3">
      <c r="A39" s="39" t="s">
        <v>95</v>
      </c>
      <c r="D39" s="1"/>
      <c r="F39" s="1"/>
      <c r="H39" s="1"/>
      <c r="I39" s="23"/>
      <c r="J39" s="1"/>
      <c r="L39" s="1"/>
      <c r="N39" s="1"/>
      <c r="P39" s="1"/>
      <c r="Q39" s="20"/>
      <c r="R39" s="1"/>
      <c r="T39" s="1"/>
      <c r="U39" s="8"/>
      <c r="V39" s="1"/>
      <c r="X39" s="1"/>
      <c r="Z39" s="1"/>
      <c r="AB39" s="1"/>
      <c r="AD39" s="1"/>
      <c r="AF39" s="1"/>
      <c r="AH39" s="1"/>
    </row>
    <row r="40" spans="1:37" s="13" customFormat="1" x14ac:dyDescent="0.3">
      <c r="D40" s="1"/>
      <c r="F40" s="1"/>
      <c r="H40" s="1"/>
      <c r="I40" s="23"/>
      <c r="J40" s="1"/>
      <c r="L40" s="1"/>
      <c r="N40" s="1"/>
      <c r="P40" s="1"/>
      <c r="Q40" s="20"/>
      <c r="R40" s="1"/>
      <c r="T40" s="1"/>
      <c r="U40" s="8"/>
      <c r="V40" s="1"/>
      <c r="X40" s="1"/>
      <c r="Z40" s="1"/>
      <c r="AB40" s="1"/>
      <c r="AD40" s="1"/>
      <c r="AF40" s="1"/>
      <c r="AH40" s="1"/>
    </row>
    <row r="41" spans="1:37" s="13" customFormat="1" x14ac:dyDescent="0.3">
      <c r="D41" s="1"/>
      <c r="F41" s="1"/>
      <c r="H41" s="1"/>
      <c r="I41" s="23"/>
      <c r="J41" s="1"/>
      <c r="L41" s="1"/>
      <c r="N41" s="1"/>
      <c r="P41" s="1"/>
      <c r="Q41" s="20"/>
      <c r="R41" s="1"/>
      <c r="T41" s="1"/>
      <c r="U41" s="8"/>
      <c r="V41" s="1"/>
      <c r="X41" s="1"/>
      <c r="Z41" s="1"/>
      <c r="AB41" s="1"/>
      <c r="AD41" s="1"/>
      <c r="AF41" s="1"/>
      <c r="AH41" s="1"/>
    </row>
    <row r="42" spans="1:37" s="13" customFormat="1" x14ac:dyDescent="0.3">
      <c r="D42" s="1"/>
      <c r="F42" s="1"/>
      <c r="H42" s="1"/>
      <c r="J42" s="1"/>
      <c r="L42" s="1"/>
      <c r="N42" s="1"/>
      <c r="P42" s="1"/>
      <c r="Q42" s="20"/>
      <c r="R42" s="1"/>
      <c r="T42" s="1"/>
      <c r="U42" s="8"/>
      <c r="V42" s="1"/>
      <c r="X42" s="1"/>
      <c r="Z42" s="1"/>
      <c r="AB42" s="1"/>
      <c r="AD42" s="1"/>
      <c r="AF42" s="1"/>
      <c r="AH42" s="1"/>
    </row>
    <row r="43" spans="1:37" s="13" customFormat="1" x14ac:dyDescent="0.3">
      <c r="D43" s="1"/>
      <c r="F43" s="1"/>
      <c r="H43" s="1"/>
      <c r="J43" s="1"/>
      <c r="L43" s="1"/>
      <c r="N43" s="1"/>
      <c r="P43" s="1"/>
      <c r="Q43" s="20"/>
      <c r="R43" s="1"/>
      <c r="T43" s="1"/>
      <c r="U43" s="8"/>
      <c r="V43" s="1"/>
      <c r="X43" s="1"/>
      <c r="Z43" s="1"/>
      <c r="AB43" s="1"/>
      <c r="AD43" s="1"/>
      <c r="AF43" s="1"/>
      <c r="AH43" s="1"/>
    </row>
    <row r="44" spans="1:37" s="13" customFormat="1" x14ac:dyDescent="0.3">
      <c r="D44" s="1"/>
      <c r="F44" s="1"/>
      <c r="H44" s="1"/>
      <c r="J44" s="1"/>
      <c r="L44" s="1"/>
      <c r="N44" s="1"/>
      <c r="P44" s="1"/>
      <c r="Q44" s="20"/>
      <c r="R44" s="1"/>
      <c r="T44" s="1"/>
      <c r="U44" s="8"/>
      <c r="V44" s="1"/>
      <c r="X44" s="1"/>
      <c r="Z44" s="1"/>
      <c r="AB44" s="1"/>
      <c r="AD44" s="1"/>
      <c r="AF44" s="1"/>
      <c r="AH44" s="1"/>
    </row>
    <row r="45" spans="1:37" s="13" customFormat="1" x14ac:dyDescent="0.3">
      <c r="D45" s="1"/>
      <c r="F45" s="1"/>
      <c r="H45" s="1"/>
      <c r="J45" s="1"/>
      <c r="L45" s="1"/>
      <c r="N45" s="1"/>
      <c r="P45" s="1"/>
      <c r="Q45" s="20"/>
      <c r="R45" s="1"/>
      <c r="T45" s="1"/>
      <c r="V45" s="1"/>
      <c r="X45" s="1"/>
      <c r="Z45" s="1"/>
      <c r="AB45" s="1"/>
      <c r="AD45" s="1"/>
      <c r="AF45" s="1"/>
      <c r="AH45" s="1"/>
    </row>
    <row r="46" spans="1:37" s="13" customFormat="1" x14ac:dyDescent="0.3">
      <c r="D46" s="1"/>
      <c r="F46" s="1"/>
      <c r="H46" s="1"/>
      <c r="J46" s="1"/>
      <c r="L46" s="1"/>
      <c r="N46" s="1"/>
      <c r="P46" s="1"/>
      <c r="Q46" s="20"/>
      <c r="R46" s="1"/>
      <c r="T46" s="1"/>
      <c r="V46" s="1"/>
      <c r="X46" s="1"/>
      <c r="Z46" s="1"/>
      <c r="AB46" s="1"/>
      <c r="AD46" s="1"/>
      <c r="AF46" s="1"/>
      <c r="AH46" s="1"/>
    </row>
    <row r="47" spans="1:37" x14ac:dyDescent="0.3">
      <c r="G47" s="13"/>
      <c r="O47" s="13"/>
      <c r="Q47" s="20"/>
      <c r="S47" s="13"/>
      <c r="U47" s="13"/>
    </row>
    <row r="48" spans="1:37" x14ac:dyDescent="0.3">
      <c r="E48" s="20"/>
      <c r="G48" s="13"/>
      <c r="O48" s="13"/>
      <c r="Q48" s="20"/>
      <c r="S48" s="13"/>
      <c r="U48" s="13"/>
    </row>
    <row r="49" spans="5:21" x14ac:dyDescent="0.3">
      <c r="E49" s="20"/>
      <c r="G49" s="13"/>
      <c r="O49" s="13"/>
      <c r="Q49" s="20"/>
      <c r="S49" s="13"/>
      <c r="U49" s="13"/>
    </row>
    <row r="50" spans="5:21" x14ac:dyDescent="0.3">
      <c r="E50" s="13"/>
      <c r="G50" s="13"/>
      <c r="O50" s="13"/>
      <c r="Q50" s="13"/>
      <c r="S50" s="13"/>
      <c r="U50" s="13"/>
    </row>
    <row r="51" spans="5:21" x14ac:dyDescent="0.3">
      <c r="E51" s="13"/>
      <c r="G51" s="13"/>
      <c r="O51" s="13"/>
      <c r="Q51" s="13"/>
      <c r="S51" s="13"/>
      <c r="U51" s="13"/>
    </row>
    <row r="52" spans="5:21" x14ac:dyDescent="0.3">
      <c r="E52" s="13"/>
      <c r="G52" s="13"/>
      <c r="O52" s="13"/>
      <c r="Q52" s="13"/>
      <c r="S52" s="13"/>
      <c r="U52" s="13"/>
    </row>
    <row r="53" spans="5:21" x14ac:dyDescent="0.3">
      <c r="O53" s="13"/>
      <c r="Q53" s="13"/>
      <c r="S53" s="13"/>
      <c r="U53" s="13"/>
    </row>
    <row r="54" spans="5:21" x14ac:dyDescent="0.3">
      <c r="O54" s="13"/>
      <c r="Q54" s="13"/>
      <c r="S54" s="13"/>
      <c r="U54" s="13"/>
    </row>
    <row r="55" spans="5:21" x14ac:dyDescent="0.3">
      <c r="O55" s="13"/>
      <c r="Q55" s="13"/>
      <c r="S55" s="13"/>
      <c r="U55" s="13"/>
    </row>
    <row r="56" spans="5:21" x14ac:dyDescent="0.3">
      <c r="O56" s="13"/>
      <c r="Q56" s="13"/>
      <c r="S56" s="13"/>
      <c r="U56" s="13"/>
    </row>
    <row r="57" spans="5:21" x14ac:dyDescent="0.3">
      <c r="O57" s="13"/>
      <c r="Q57" s="13"/>
      <c r="S57" s="13"/>
      <c r="U57" s="13"/>
    </row>
    <row r="58" spans="5:21" x14ac:dyDescent="0.3">
      <c r="O58" s="13"/>
      <c r="Q58" s="13"/>
      <c r="S58" s="13"/>
      <c r="U58" s="13"/>
    </row>
    <row r="59" spans="5:21" x14ac:dyDescent="0.3">
      <c r="O59" s="13"/>
      <c r="Q59" s="13"/>
      <c r="S59" s="13"/>
      <c r="U59" s="13"/>
    </row>
    <row r="60" spans="5:21" x14ac:dyDescent="0.3">
      <c r="O60" s="13"/>
      <c r="Q60" s="13"/>
      <c r="S60" s="13"/>
      <c r="U60" s="13"/>
    </row>
    <row r="61" spans="5:21" x14ac:dyDescent="0.3">
      <c r="O61" s="13"/>
      <c r="Q61" s="13"/>
      <c r="S61" s="13"/>
      <c r="U61" s="13"/>
    </row>
    <row r="62" spans="5:21" x14ac:dyDescent="0.3">
      <c r="O62" s="13"/>
      <c r="Q62" s="13"/>
      <c r="S62" s="13"/>
      <c r="U62" s="13"/>
    </row>
    <row r="63" spans="5:21" x14ac:dyDescent="0.3">
      <c r="O63" s="13"/>
      <c r="Q63" s="13"/>
      <c r="S63" s="13"/>
      <c r="U63" s="13"/>
    </row>
    <row r="64" spans="5:21" x14ac:dyDescent="0.3">
      <c r="O64" s="13"/>
      <c r="Q64" s="13"/>
      <c r="S64" s="13"/>
      <c r="U64" s="13"/>
    </row>
    <row r="65" spans="15:21" x14ac:dyDescent="0.3">
      <c r="O65" s="13"/>
      <c r="Q65" s="13"/>
      <c r="S65" s="13"/>
      <c r="U65" s="13"/>
    </row>
    <row r="66" spans="15:21" x14ac:dyDescent="0.3">
      <c r="O66" s="13"/>
      <c r="Q66" s="13"/>
      <c r="S66" s="13"/>
      <c r="U66" s="13"/>
    </row>
    <row r="67" spans="15:21" x14ac:dyDescent="0.3">
      <c r="O67" s="13"/>
      <c r="Q67" s="13"/>
      <c r="S67" s="13"/>
      <c r="U67" s="13"/>
    </row>
    <row r="68" spans="15:21" x14ac:dyDescent="0.3">
      <c r="O68" s="13"/>
      <c r="Q68" s="13"/>
      <c r="S68" s="13"/>
      <c r="U68" s="13"/>
    </row>
    <row r="69" spans="15:21" x14ac:dyDescent="0.3">
      <c r="O69" s="13"/>
      <c r="Q69" s="13"/>
      <c r="S69" s="13"/>
      <c r="U69" s="13"/>
    </row>
    <row r="70" spans="15:21" x14ac:dyDescent="0.3">
      <c r="O70" s="13"/>
      <c r="Q70" s="13"/>
      <c r="S70" s="13"/>
      <c r="U70" s="13"/>
    </row>
    <row r="71" spans="15:21" x14ac:dyDescent="0.3">
      <c r="O71" s="13"/>
      <c r="Q71" s="13"/>
      <c r="S71" s="13"/>
      <c r="U71" s="13"/>
    </row>
    <row r="72" spans="15:21" x14ac:dyDescent="0.3">
      <c r="O72" s="13"/>
      <c r="Q72" s="13"/>
      <c r="S72" s="13"/>
      <c r="U72" s="13"/>
    </row>
    <row r="73" spans="15:21" x14ac:dyDescent="0.3">
      <c r="O73" s="13"/>
      <c r="Q73" s="13"/>
      <c r="S73" s="13"/>
      <c r="U73" s="13"/>
    </row>
    <row r="74" spans="15:21" x14ac:dyDescent="0.3">
      <c r="O74" s="13"/>
      <c r="Q74" s="13"/>
      <c r="S74" s="13"/>
      <c r="U74" s="13"/>
    </row>
    <row r="75" spans="15:21" x14ac:dyDescent="0.3">
      <c r="O75" s="13"/>
      <c r="Q75" s="13"/>
      <c r="S75" s="13"/>
      <c r="U75" s="13"/>
    </row>
    <row r="76" spans="15:21" x14ac:dyDescent="0.3">
      <c r="O76" s="13"/>
      <c r="Q76" s="13"/>
      <c r="S76" s="13"/>
      <c r="U76" s="13"/>
    </row>
    <row r="77" spans="15:21" x14ac:dyDescent="0.3">
      <c r="O77" s="13"/>
      <c r="Q77" s="13"/>
      <c r="S77" s="13"/>
      <c r="U77" s="13"/>
    </row>
    <row r="78" spans="15:21" x14ac:dyDescent="0.3">
      <c r="O78" s="13"/>
      <c r="Q78" s="13"/>
      <c r="S78" s="13"/>
      <c r="U78" s="13"/>
    </row>
    <row r="79" spans="15:21" x14ac:dyDescent="0.3">
      <c r="O79" s="13"/>
      <c r="Q79" s="13"/>
      <c r="S79" s="13"/>
      <c r="U79" s="13"/>
    </row>
    <row r="80" spans="15:21" x14ac:dyDescent="0.3">
      <c r="O80" s="13"/>
      <c r="Q80" s="13"/>
      <c r="S80" s="13"/>
      <c r="U80" s="13"/>
    </row>
    <row r="81" spans="15:21" x14ac:dyDescent="0.3">
      <c r="O81" s="13"/>
      <c r="Q81" s="13"/>
      <c r="S81" s="13"/>
      <c r="U81" s="13"/>
    </row>
    <row r="82" spans="15:21" x14ac:dyDescent="0.3">
      <c r="O82" s="13"/>
      <c r="Q82" s="13"/>
      <c r="S82" s="13"/>
      <c r="U82" s="13"/>
    </row>
    <row r="83" spans="15:21" x14ac:dyDescent="0.3">
      <c r="O83" s="13"/>
      <c r="Q83" s="13"/>
      <c r="S83" s="13"/>
      <c r="U83" s="13"/>
    </row>
    <row r="84" spans="15:21" x14ac:dyDescent="0.3">
      <c r="O84" s="13"/>
      <c r="Q84" s="13"/>
      <c r="S84" s="13"/>
      <c r="U84" s="13"/>
    </row>
    <row r="85" spans="15:21" x14ac:dyDescent="0.3">
      <c r="O85" s="13"/>
      <c r="Q85" s="13"/>
      <c r="S85" s="13"/>
      <c r="U85" s="13"/>
    </row>
    <row r="86" spans="15:21" x14ac:dyDescent="0.3">
      <c r="O86" s="13"/>
      <c r="Q86" s="13"/>
      <c r="S86" s="13"/>
      <c r="U86" s="13"/>
    </row>
    <row r="87" spans="15:21" x14ac:dyDescent="0.3">
      <c r="O87" s="13"/>
      <c r="Q87" s="13"/>
      <c r="S87" s="13"/>
      <c r="U87" s="13"/>
    </row>
    <row r="88" spans="15:21" x14ac:dyDescent="0.3">
      <c r="O88" s="13"/>
      <c r="Q88" s="13"/>
      <c r="S88" s="13"/>
      <c r="U88" s="13"/>
    </row>
    <row r="89" spans="15:21" x14ac:dyDescent="0.3">
      <c r="O89" s="13"/>
      <c r="Q89" s="13"/>
      <c r="S89" s="13"/>
      <c r="U89" s="13"/>
    </row>
    <row r="90" spans="15:21" x14ac:dyDescent="0.3">
      <c r="O90" s="13"/>
      <c r="Q90" s="13"/>
      <c r="S90" s="13"/>
      <c r="U90" s="13"/>
    </row>
    <row r="91" spans="15:21" x14ac:dyDescent="0.3">
      <c r="O91" s="13"/>
      <c r="Q91" s="13"/>
      <c r="S91" s="13"/>
      <c r="U91" s="13"/>
    </row>
    <row r="92" spans="15:21" x14ac:dyDescent="0.3">
      <c r="O92" s="13"/>
      <c r="Q92" s="13"/>
      <c r="S92" s="13"/>
      <c r="U92" s="13"/>
    </row>
    <row r="93" spans="15:21" x14ac:dyDescent="0.3">
      <c r="O93" s="13"/>
      <c r="Q93" s="13"/>
      <c r="S93" s="13"/>
      <c r="U93" s="13"/>
    </row>
    <row r="94" spans="15:21" x14ac:dyDescent="0.3">
      <c r="O94" s="13"/>
      <c r="Q94" s="13"/>
      <c r="S94" s="13"/>
      <c r="U94" s="13"/>
    </row>
    <row r="95" spans="15:21" x14ac:dyDescent="0.3">
      <c r="O95" s="13"/>
      <c r="Q95" s="13"/>
      <c r="S95" s="13"/>
      <c r="U95" s="13"/>
    </row>
    <row r="96" spans="15:21" x14ac:dyDescent="0.3">
      <c r="O96" s="13"/>
      <c r="Q96" s="13"/>
      <c r="S96" s="13"/>
      <c r="U96" s="13"/>
    </row>
    <row r="97" spans="15:21" x14ac:dyDescent="0.3">
      <c r="O97" s="13"/>
      <c r="Q97" s="13"/>
      <c r="S97" s="13"/>
      <c r="U97" s="13"/>
    </row>
    <row r="98" spans="15:21" x14ac:dyDescent="0.3">
      <c r="O98" s="13"/>
      <c r="Q98" s="13"/>
      <c r="S98" s="13"/>
      <c r="U98" s="13"/>
    </row>
    <row r="99" spans="15:21" x14ac:dyDescent="0.3">
      <c r="O99" s="13"/>
      <c r="Q99" s="13"/>
      <c r="S99" s="13"/>
      <c r="U99" s="13"/>
    </row>
    <row r="100" spans="15:21" x14ac:dyDescent="0.3">
      <c r="O100" s="13"/>
      <c r="Q100" s="13"/>
      <c r="S100" s="13"/>
      <c r="U100" s="13"/>
    </row>
    <row r="101" spans="15:21" x14ac:dyDescent="0.3">
      <c r="O101" s="13"/>
      <c r="Q101" s="13"/>
      <c r="S101" s="13"/>
      <c r="U101" s="13"/>
    </row>
    <row r="102" spans="15:21" x14ac:dyDescent="0.3">
      <c r="O102" s="13"/>
      <c r="Q102" s="13"/>
      <c r="S102" s="13"/>
      <c r="U102" s="13"/>
    </row>
    <row r="103" spans="15:21" x14ac:dyDescent="0.3">
      <c r="O103" s="13"/>
      <c r="Q103" s="13"/>
      <c r="S103" s="13"/>
      <c r="U103" s="13"/>
    </row>
  </sheetData>
  <mergeCells count="21">
    <mergeCell ref="AB1:AC1"/>
    <mergeCell ref="AD1:AE1"/>
    <mergeCell ref="AF1:AG1"/>
    <mergeCell ref="AH1:AI1"/>
    <mergeCell ref="X1:Y1"/>
    <mergeCell ref="A1:A2"/>
    <mergeCell ref="A29:C29"/>
    <mergeCell ref="A35:C35"/>
    <mergeCell ref="Z35:AA35"/>
    <mergeCell ref="Z1:AA1"/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zoomScale="75" zoomScaleNormal="75" workbookViewId="0">
      <pane ySplit="1" topLeftCell="A2" activePane="bottomLeft" state="frozen"/>
      <selection pane="bottomLeft" activeCell="AB42" sqref="AB42"/>
    </sheetView>
  </sheetViews>
  <sheetFormatPr defaultRowHeight="14.4" x14ac:dyDescent="0.3"/>
  <cols>
    <col min="1" max="1" width="11.88671875" bestFit="1" customWidth="1"/>
    <col min="2" max="2" width="11.88671875" customWidth="1"/>
    <col min="3" max="10" width="6.6640625" style="70" customWidth="1"/>
    <col min="11" max="11" width="9.33203125" style="73" bestFit="1" customWidth="1"/>
    <col min="12" max="18" width="6.6640625" style="71" customWidth="1"/>
    <col min="19" max="19" width="6" style="71" customWidth="1"/>
  </cols>
  <sheetData>
    <row r="1" spans="1:20" s="2" customFormat="1" ht="15" thickBot="1" x14ac:dyDescent="0.35">
      <c r="A1" s="2" t="s">
        <v>0</v>
      </c>
      <c r="B1" s="2" t="s">
        <v>38</v>
      </c>
      <c r="C1" s="93" t="s">
        <v>116</v>
      </c>
      <c r="D1" s="93"/>
      <c r="E1" s="93"/>
      <c r="F1" s="93"/>
      <c r="G1" s="93"/>
      <c r="H1" s="93"/>
      <c r="I1" s="93"/>
      <c r="J1" s="68"/>
      <c r="K1" s="72"/>
      <c r="L1" s="94"/>
      <c r="M1" s="94"/>
      <c r="N1" s="94"/>
      <c r="O1" s="94"/>
      <c r="P1" s="94"/>
      <c r="Q1" s="94"/>
      <c r="R1" s="94"/>
      <c r="S1" s="69"/>
    </row>
    <row r="2" spans="1:20" ht="15" thickTop="1" x14ac:dyDescent="0.3">
      <c r="A2" s="4" t="s">
        <v>39</v>
      </c>
      <c r="B2" s="66" t="s">
        <v>40</v>
      </c>
      <c r="C2" s="68" t="s">
        <v>108</v>
      </c>
      <c r="D2" s="68" t="s">
        <v>109</v>
      </c>
      <c r="E2" s="68" t="s">
        <v>110</v>
      </c>
      <c r="F2" s="68" t="s">
        <v>111</v>
      </c>
      <c r="G2" s="68" t="s">
        <v>112</v>
      </c>
      <c r="H2" s="68" t="s">
        <v>113</v>
      </c>
      <c r="I2" s="68" t="s">
        <v>114</v>
      </c>
      <c r="J2" s="68" t="s">
        <v>115</v>
      </c>
      <c r="K2" s="72" t="s">
        <v>117</v>
      </c>
      <c r="L2" s="69" t="s">
        <v>108</v>
      </c>
      <c r="M2" s="69" t="s">
        <v>109</v>
      </c>
      <c r="N2" s="69" t="s">
        <v>110</v>
      </c>
      <c r="O2" s="69" t="s">
        <v>111</v>
      </c>
      <c r="P2" s="69" t="s">
        <v>112</v>
      </c>
      <c r="Q2" s="69" t="s">
        <v>113</v>
      </c>
      <c r="R2" s="69" t="s">
        <v>114</v>
      </c>
      <c r="S2" s="69" t="s">
        <v>115</v>
      </c>
      <c r="T2" s="72" t="s">
        <v>117</v>
      </c>
    </row>
    <row r="3" spans="1:20" s="2" customFormat="1" ht="15" thickBot="1" x14ac:dyDescent="0.35">
      <c r="B3" s="67" t="s">
        <v>41</v>
      </c>
      <c r="C3" s="70"/>
      <c r="D3" s="70"/>
      <c r="E3" s="70"/>
      <c r="F3" s="70"/>
      <c r="G3" s="70"/>
      <c r="H3" s="70"/>
      <c r="I3" s="70"/>
      <c r="J3" s="70"/>
      <c r="K3" s="73"/>
      <c r="L3" s="71"/>
      <c r="M3" s="71"/>
      <c r="N3" s="71"/>
      <c r="O3" s="71"/>
      <c r="P3" s="71"/>
      <c r="Q3" s="71"/>
      <c r="R3" s="71"/>
      <c r="S3" s="71"/>
    </row>
    <row r="4" spans="1:20" ht="15" thickTop="1" x14ac:dyDescent="0.3">
      <c r="A4">
        <v>1</v>
      </c>
      <c r="B4">
        <v>1</v>
      </c>
      <c r="C4" s="70">
        <v>4.5</v>
      </c>
      <c r="D4" s="70">
        <v>3.3333333333333335</v>
      </c>
      <c r="E4" s="70">
        <v>5</v>
      </c>
      <c r="F4" s="70">
        <v>3.3333333333333335</v>
      </c>
      <c r="G4" s="70">
        <v>3</v>
      </c>
      <c r="H4" s="70">
        <v>4</v>
      </c>
      <c r="I4" s="70">
        <v>4</v>
      </c>
      <c r="K4" s="73">
        <f>AVERAGE(C4:J4)</f>
        <v>3.8809523809523809</v>
      </c>
      <c r="L4" s="71">
        <v>3.75</v>
      </c>
      <c r="M4" s="71">
        <v>4.333333333333333</v>
      </c>
      <c r="N4" s="71">
        <v>5</v>
      </c>
      <c r="O4" s="71">
        <v>4</v>
      </c>
      <c r="P4" s="71">
        <v>4</v>
      </c>
      <c r="Q4" s="71">
        <v>4</v>
      </c>
      <c r="R4" s="71">
        <v>4</v>
      </c>
      <c r="T4" s="9">
        <f>AVERAGE(L4:S4)</f>
        <v>4.1547619047619042</v>
      </c>
    </row>
    <row r="5" spans="1:20" x14ac:dyDescent="0.3">
      <c r="A5">
        <v>1</v>
      </c>
      <c r="B5">
        <v>2</v>
      </c>
      <c r="C5" s="70">
        <v>4.5</v>
      </c>
      <c r="D5" s="70">
        <v>2.3333333333333335</v>
      </c>
      <c r="E5" s="70">
        <v>4.333333333333333</v>
      </c>
      <c r="F5" s="70">
        <v>2.3333333333333335</v>
      </c>
      <c r="G5" s="70">
        <v>2.6666666666666665</v>
      </c>
      <c r="H5" s="70">
        <v>2</v>
      </c>
      <c r="I5" s="70">
        <v>2.6666666666666665</v>
      </c>
      <c r="J5" s="70">
        <v>4</v>
      </c>
      <c r="K5" s="73">
        <f t="shared" ref="K5:K36" si="0">AVERAGE(C5:J5)</f>
        <v>3.104166666666667</v>
      </c>
      <c r="L5" s="71">
        <v>3.75</v>
      </c>
      <c r="M5" s="71">
        <v>4</v>
      </c>
      <c r="N5" s="71">
        <v>4.666666666666667</v>
      </c>
      <c r="O5" s="71">
        <v>4</v>
      </c>
      <c r="P5" s="71">
        <v>3.6666666666666665</v>
      </c>
      <c r="Q5" s="71">
        <v>4.333333333333333</v>
      </c>
      <c r="R5" s="71">
        <v>4</v>
      </c>
      <c r="S5" s="71">
        <v>5</v>
      </c>
      <c r="T5" s="9">
        <f t="shared" ref="T5:T36" si="1">AVERAGE(L5:S5)</f>
        <v>4.1770833333333339</v>
      </c>
    </row>
    <row r="6" spans="1:20" x14ac:dyDescent="0.3">
      <c r="A6">
        <v>2</v>
      </c>
      <c r="B6">
        <v>1</v>
      </c>
      <c r="C6" s="70">
        <v>3.75</v>
      </c>
      <c r="D6" s="70">
        <v>4</v>
      </c>
      <c r="E6" s="70">
        <v>4.333333333333333</v>
      </c>
      <c r="F6" s="70">
        <v>4</v>
      </c>
      <c r="G6" s="70">
        <v>3.6666666666666665</v>
      </c>
      <c r="H6" s="70">
        <v>4</v>
      </c>
      <c r="I6" s="70">
        <v>3</v>
      </c>
      <c r="K6" s="73">
        <f t="shared" si="0"/>
        <v>3.8214285714285716</v>
      </c>
      <c r="L6" s="71">
        <v>4.5</v>
      </c>
      <c r="M6" s="71">
        <v>4.666666666666667</v>
      </c>
      <c r="N6" s="71">
        <v>4.666666666666667</v>
      </c>
      <c r="O6" s="71">
        <v>4.666666666666667</v>
      </c>
      <c r="P6" s="71">
        <v>4.333333333333333</v>
      </c>
      <c r="Q6" s="71">
        <v>5</v>
      </c>
      <c r="R6" s="71">
        <v>4</v>
      </c>
      <c r="T6" s="9">
        <f t="shared" si="1"/>
        <v>4.5476190476190483</v>
      </c>
    </row>
    <row r="7" spans="1:20" x14ac:dyDescent="0.3">
      <c r="A7">
        <v>2</v>
      </c>
      <c r="B7">
        <v>2</v>
      </c>
      <c r="C7" s="70">
        <v>1.75</v>
      </c>
      <c r="D7" s="70">
        <v>2</v>
      </c>
      <c r="E7" s="70">
        <v>1.6666666666666667</v>
      </c>
      <c r="F7" s="70">
        <v>1.3333333333333333</v>
      </c>
      <c r="G7" s="70">
        <v>1.6666666666666667</v>
      </c>
      <c r="H7" s="70">
        <v>2</v>
      </c>
      <c r="I7" s="70">
        <v>1.3333333333333333</v>
      </c>
      <c r="J7" s="70">
        <v>0.66666666666666663</v>
      </c>
      <c r="K7" s="73">
        <f t="shared" si="0"/>
        <v>1.5520833333333333</v>
      </c>
      <c r="L7" s="71">
        <v>4.75</v>
      </c>
      <c r="M7" s="71">
        <v>5</v>
      </c>
      <c r="N7" s="71">
        <v>5</v>
      </c>
      <c r="O7" s="71">
        <v>4.666666666666667</v>
      </c>
      <c r="P7" s="71">
        <v>5</v>
      </c>
      <c r="Q7" s="71">
        <v>4.666666666666667</v>
      </c>
      <c r="R7" s="71">
        <v>4.333333333333333</v>
      </c>
      <c r="S7" s="71">
        <v>4.666666666666667</v>
      </c>
      <c r="T7" s="9">
        <f t="shared" si="1"/>
        <v>4.760416666666667</v>
      </c>
    </row>
    <row r="8" spans="1:20" x14ac:dyDescent="0.3">
      <c r="A8">
        <v>3</v>
      </c>
      <c r="B8">
        <v>1</v>
      </c>
      <c r="C8" s="70">
        <v>4</v>
      </c>
      <c r="D8" s="70">
        <v>4.666666666666667</v>
      </c>
      <c r="E8" s="70">
        <v>4</v>
      </c>
      <c r="F8" s="70">
        <v>4.333333333333333</v>
      </c>
      <c r="G8" s="70">
        <v>3.6666666666666665</v>
      </c>
      <c r="H8" s="70">
        <v>3.6666666666666665</v>
      </c>
      <c r="I8" s="70">
        <v>3.3333333333333335</v>
      </c>
      <c r="K8" s="73">
        <f t="shared" si="0"/>
        <v>3.9523809523809526</v>
      </c>
      <c r="L8" s="71">
        <v>4.25</v>
      </c>
      <c r="M8" s="71">
        <v>4.666666666666667</v>
      </c>
      <c r="N8" s="71">
        <v>4.666666666666667</v>
      </c>
      <c r="O8" s="71">
        <v>4.666666666666667</v>
      </c>
      <c r="P8" s="71">
        <v>4.666666666666667</v>
      </c>
      <c r="Q8" s="71">
        <v>4.333333333333333</v>
      </c>
      <c r="R8" s="71">
        <v>5</v>
      </c>
      <c r="T8" s="9">
        <f t="shared" si="1"/>
        <v>4.6071428571428568</v>
      </c>
    </row>
    <row r="9" spans="1:20" x14ac:dyDescent="0.3">
      <c r="A9">
        <v>3</v>
      </c>
      <c r="B9">
        <v>2</v>
      </c>
      <c r="C9" s="70">
        <v>3</v>
      </c>
      <c r="D9" s="70">
        <v>1</v>
      </c>
      <c r="E9" s="70">
        <v>2</v>
      </c>
      <c r="F9" s="70">
        <v>2</v>
      </c>
      <c r="G9" s="70">
        <v>2.3333333333333335</v>
      </c>
      <c r="H9" s="70">
        <v>2.6666666666666665</v>
      </c>
      <c r="I9" s="70">
        <v>2.3333333333333335</v>
      </c>
      <c r="J9" s="70">
        <v>3.4</v>
      </c>
      <c r="K9" s="73">
        <f t="shared" si="0"/>
        <v>2.3416666666666668</v>
      </c>
      <c r="L9" s="71">
        <v>4.25</v>
      </c>
      <c r="M9" s="71">
        <v>4.333333333333333</v>
      </c>
      <c r="N9" s="71">
        <v>4.666666666666667</v>
      </c>
      <c r="O9" s="71">
        <v>3.6666666666666665</v>
      </c>
      <c r="P9" s="71">
        <v>4.333333333333333</v>
      </c>
      <c r="Q9" s="71">
        <v>4.333333333333333</v>
      </c>
      <c r="R9" s="71">
        <v>4</v>
      </c>
      <c r="S9" s="71">
        <v>5</v>
      </c>
      <c r="T9" s="9">
        <f t="shared" si="1"/>
        <v>4.3229166666666661</v>
      </c>
    </row>
    <row r="10" spans="1:20" x14ac:dyDescent="0.3">
      <c r="A10">
        <v>4</v>
      </c>
      <c r="B10">
        <v>1</v>
      </c>
      <c r="L10" s="71">
        <v>3.75</v>
      </c>
      <c r="M10" s="71">
        <v>4.67</v>
      </c>
      <c r="N10" s="71">
        <v>4.67</v>
      </c>
      <c r="O10" s="71">
        <v>4.33</v>
      </c>
      <c r="P10" s="71">
        <v>3.67</v>
      </c>
      <c r="Q10" s="71">
        <v>4.67</v>
      </c>
      <c r="R10" s="71">
        <v>4.33</v>
      </c>
      <c r="T10" s="9">
        <f t="shared" si="1"/>
        <v>4.2985714285714289</v>
      </c>
    </row>
    <row r="11" spans="1:20" x14ac:dyDescent="0.3">
      <c r="A11">
        <v>4</v>
      </c>
      <c r="T11" s="9" t="e">
        <f t="shared" si="1"/>
        <v>#DIV/0!</v>
      </c>
    </row>
    <row r="12" spans="1:20" x14ac:dyDescent="0.3">
      <c r="A12">
        <v>5</v>
      </c>
      <c r="B12">
        <v>1</v>
      </c>
      <c r="C12" s="70">
        <v>1.25</v>
      </c>
      <c r="D12" s="70">
        <v>1</v>
      </c>
      <c r="E12" s="70">
        <v>2.3333333333333335</v>
      </c>
      <c r="F12" s="70">
        <v>1.3333333333333333</v>
      </c>
      <c r="G12" s="70">
        <v>1.6666666666666667</v>
      </c>
      <c r="H12" s="70">
        <v>1.3333333333333333</v>
      </c>
      <c r="I12" s="70">
        <v>1.6666666666666667</v>
      </c>
      <c r="K12" s="73">
        <f t="shared" si="0"/>
        <v>1.5119047619047621</v>
      </c>
      <c r="L12" s="71">
        <v>4</v>
      </c>
      <c r="M12" s="71">
        <v>3.6666666666666665</v>
      </c>
      <c r="N12" s="71">
        <v>4</v>
      </c>
      <c r="O12" s="71">
        <v>4</v>
      </c>
      <c r="P12" s="71">
        <v>3.3333333333333335</v>
      </c>
      <c r="Q12" s="71">
        <v>3</v>
      </c>
      <c r="R12" s="71">
        <v>3.3333333333333335</v>
      </c>
      <c r="T12" s="9">
        <f t="shared" si="1"/>
        <v>3.6190476190476191</v>
      </c>
    </row>
    <row r="13" spans="1:20" x14ac:dyDescent="0.3">
      <c r="A13">
        <v>5</v>
      </c>
      <c r="B13">
        <v>2</v>
      </c>
      <c r="C13" s="70">
        <v>3.25</v>
      </c>
      <c r="D13" s="70">
        <v>2</v>
      </c>
      <c r="E13" s="70">
        <v>3.3333333333333335</v>
      </c>
      <c r="F13" s="70">
        <v>2.6666666666666665</v>
      </c>
      <c r="G13" s="70">
        <v>4</v>
      </c>
      <c r="H13" s="70">
        <v>0.83333333333333337</v>
      </c>
      <c r="I13" s="70">
        <v>0.83333333333333337</v>
      </c>
      <c r="J13" s="70">
        <v>2.6666666666666665</v>
      </c>
      <c r="K13" s="73">
        <f t="shared" si="0"/>
        <v>2.4479166666666665</v>
      </c>
      <c r="L13" s="71">
        <v>2</v>
      </c>
      <c r="M13" s="71">
        <v>3.5</v>
      </c>
      <c r="N13" s="71">
        <v>3.5</v>
      </c>
      <c r="O13" s="71">
        <v>3.6666666666666665</v>
      </c>
      <c r="P13" s="71">
        <v>3.6666666666666665</v>
      </c>
      <c r="Q13" s="71">
        <v>1</v>
      </c>
      <c r="R13" s="71">
        <v>2.6666666666666665</v>
      </c>
      <c r="S13" s="71">
        <v>2.3333333333333335</v>
      </c>
      <c r="T13" s="9">
        <f t="shared" si="1"/>
        <v>2.7916666666666665</v>
      </c>
    </row>
    <row r="14" spans="1:20" x14ac:dyDescent="0.3">
      <c r="A14">
        <v>6</v>
      </c>
      <c r="B14">
        <v>1</v>
      </c>
      <c r="C14" s="70">
        <v>2</v>
      </c>
      <c r="D14" s="70">
        <v>1.3333333333333333</v>
      </c>
      <c r="E14" s="70">
        <v>2</v>
      </c>
      <c r="F14" s="70">
        <v>0.33333333333333331</v>
      </c>
      <c r="G14" s="70">
        <v>1.6666666666666667</v>
      </c>
      <c r="H14" s="70">
        <v>2.3333333333333335</v>
      </c>
      <c r="I14" s="70">
        <v>0.66666666666666663</v>
      </c>
      <c r="K14" s="73">
        <f t="shared" si="0"/>
        <v>1.4761904761904761</v>
      </c>
      <c r="L14" s="71">
        <v>2.75</v>
      </c>
      <c r="M14" s="71">
        <v>4</v>
      </c>
      <c r="N14" s="71">
        <v>3</v>
      </c>
      <c r="O14" s="71">
        <v>2.3333333333333335</v>
      </c>
      <c r="P14" s="71">
        <v>2.6666666666666665</v>
      </c>
      <c r="Q14" s="71">
        <v>4</v>
      </c>
      <c r="R14" s="71">
        <v>2.6666666666666665</v>
      </c>
      <c r="T14" s="9">
        <f t="shared" si="1"/>
        <v>3.0595238095238098</v>
      </c>
    </row>
    <row r="15" spans="1:20" x14ac:dyDescent="0.3">
      <c r="A15">
        <v>6</v>
      </c>
      <c r="B15">
        <v>2</v>
      </c>
      <c r="C15" s="70">
        <v>3</v>
      </c>
      <c r="D15" s="70">
        <v>1</v>
      </c>
      <c r="E15" s="70">
        <v>4.666666666666667</v>
      </c>
      <c r="F15" s="70">
        <v>1</v>
      </c>
      <c r="G15" s="70">
        <v>3.3333333333333335</v>
      </c>
      <c r="H15" s="70">
        <v>2.6666666666666665</v>
      </c>
      <c r="I15" s="70">
        <v>0.66666666666666663</v>
      </c>
      <c r="J15" s="70">
        <v>2.6666666666666665</v>
      </c>
      <c r="K15" s="73">
        <f t="shared" si="0"/>
        <v>2.3750000000000004</v>
      </c>
      <c r="L15" s="71">
        <v>3.75</v>
      </c>
      <c r="M15" s="71">
        <v>3.6666666666666665</v>
      </c>
      <c r="N15" s="71">
        <v>4.333333333333333</v>
      </c>
      <c r="O15" s="71">
        <v>4</v>
      </c>
      <c r="P15" s="71">
        <v>3.3333333333333335</v>
      </c>
      <c r="Q15" s="71">
        <v>4.666666666666667</v>
      </c>
      <c r="R15" s="71">
        <v>4</v>
      </c>
      <c r="S15" s="71">
        <v>4.833333333333333</v>
      </c>
      <c r="T15" s="9">
        <f t="shared" si="1"/>
        <v>4.072916666666667</v>
      </c>
    </row>
    <row r="16" spans="1:20" x14ac:dyDescent="0.3">
      <c r="A16">
        <v>7</v>
      </c>
      <c r="T16" s="9"/>
    </row>
    <row r="17" spans="1:20" x14ac:dyDescent="0.3">
      <c r="A17">
        <v>7</v>
      </c>
      <c r="B17">
        <v>2</v>
      </c>
      <c r="C17" s="70">
        <v>2.75</v>
      </c>
      <c r="D17" s="70">
        <v>1.6666666666666667</v>
      </c>
      <c r="E17" s="70">
        <v>3.6666666666666665</v>
      </c>
      <c r="F17" s="70">
        <v>2.6666666666666665</v>
      </c>
      <c r="G17" s="70">
        <v>0</v>
      </c>
      <c r="H17" s="70">
        <v>0</v>
      </c>
      <c r="I17" s="70">
        <v>2.3333333333333335</v>
      </c>
      <c r="J17" s="70">
        <v>3</v>
      </c>
      <c r="K17" s="73">
        <f t="shared" si="0"/>
        <v>2.010416666666667</v>
      </c>
      <c r="L17" s="71">
        <v>5</v>
      </c>
      <c r="M17" s="71">
        <v>5</v>
      </c>
      <c r="N17" s="71">
        <v>5</v>
      </c>
      <c r="O17" s="71">
        <v>5</v>
      </c>
      <c r="P17" s="71">
        <v>5</v>
      </c>
      <c r="Q17" s="71">
        <v>5</v>
      </c>
      <c r="R17" s="71">
        <v>5</v>
      </c>
      <c r="S17" s="71">
        <v>5</v>
      </c>
      <c r="T17" s="9">
        <f t="shared" si="1"/>
        <v>5</v>
      </c>
    </row>
    <row r="18" spans="1:20" x14ac:dyDescent="0.3">
      <c r="A18">
        <v>8</v>
      </c>
      <c r="B18">
        <v>1</v>
      </c>
      <c r="C18" s="70">
        <v>2.5</v>
      </c>
      <c r="D18" s="70">
        <v>2.6666666666666665</v>
      </c>
      <c r="E18" s="70">
        <v>3</v>
      </c>
      <c r="F18" s="70">
        <v>2.3333333333333335</v>
      </c>
      <c r="G18" s="70">
        <v>3</v>
      </c>
      <c r="H18" s="70">
        <v>2.6666666666666665</v>
      </c>
      <c r="I18" s="70">
        <v>3</v>
      </c>
      <c r="K18" s="73">
        <f t="shared" si="0"/>
        <v>2.7380952380952381</v>
      </c>
      <c r="L18" s="71">
        <v>4</v>
      </c>
      <c r="M18" s="71">
        <v>4.666666666666667</v>
      </c>
      <c r="N18" s="71">
        <v>4.666666666666667</v>
      </c>
      <c r="O18" s="71">
        <v>3.8333333333333335</v>
      </c>
      <c r="P18" s="71">
        <v>4</v>
      </c>
      <c r="Q18" s="71">
        <v>4.333333333333333</v>
      </c>
      <c r="R18" s="71">
        <v>4</v>
      </c>
      <c r="T18" s="9">
        <f t="shared" si="1"/>
        <v>4.2142857142857144</v>
      </c>
    </row>
    <row r="19" spans="1:20" x14ac:dyDescent="0.3">
      <c r="A19">
        <v>8</v>
      </c>
      <c r="B19">
        <v>2</v>
      </c>
      <c r="C19" s="70">
        <v>1.75</v>
      </c>
      <c r="D19" s="70">
        <v>2.6666666666666665</v>
      </c>
      <c r="E19" s="70">
        <v>3.3333333333333335</v>
      </c>
      <c r="F19" s="70">
        <v>3</v>
      </c>
      <c r="G19" s="70">
        <v>1.6666666666666667</v>
      </c>
      <c r="H19" s="70">
        <v>1</v>
      </c>
      <c r="I19" s="70">
        <v>2.6666666666666665</v>
      </c>
      <c r="J19" s="70">
        <v>4.75</v>
      </c>
      <c r="K19" s="73">
        <f t="shared" si="0"/>
        <v>2.6041666666666665</v>
      </c>
      <c r="L19" s="71">
        <v>4.75</v>
      </c>
      <c r="M19" s="71">
        <v>5</v>
      </c>
      <c r="N19" s="71">
        <v>5</v>
      </c>
      <c r="O19" s="71">
        <v>5</v>
      </c>
      <c r="P19" s="71">
        <v>5</v>
      </c>
      <c r="Q19" s="71">
        <v>5</v>
      </c>
      <c r="R19" s="71">
        <v>5</v>
      </c>
      <c r="S19" s="71">
        <v>5</v>
      </c>
      <c r="T19" s="9">
        <f t="shared" si="1"/>
        <v>4.96875</v>
      </c>
    </row>
    <row r="20" spans="1:20" x14ac:dyDescent="0.3">
      <c r="A20">
        <v>9</v>
      </c>
      <c r="B20">
        <v>1</v>
      </c>
      <c r="C20" s="70">
        <v>3.75</v>
      </c>
      <c r="D20" s="70">
        <v>3.3333333333333335</v>
      </c>
      <c r="E20" s="70">
        <v>4.333333333333333</v>
      </c>
      <c r="F20" s="70">
        <v>3.6666666666666665</v>
      </c>
      <c r="G20" s="70">
        <v>4</v>
      </c>
      <c r="H20" s="70">
        <v>3.6666666666666665</v>
      </c>
      <c r="I20" s="70">
        <v>4</v>
      </c>
      <c r="K20" s="73">
        <f t="shared" si="0"/>
        <v>3.8214285714285721</v>
      </c>
      <c r="L20" s="71">
        <v>5</v>
      </c>
      <c r="M20" s="71">
        <v>4.333333333333333</v>
      </c>
      <c r="N20" s="71">
        <v>5</v>
      </c>
      <c r="O20" s="71">
        <v>4.333333333333333</v>
      </c>
      <c r="P20" s="71">
        <v>4</v>
      </c>
      <c r="Q20" s="71">
        <v>5</v>
      </c>
      <c r="R20" s="71">
        <v>4</v>
      </c>
      <c r="T20" s="9">
        <f t="shared" si="1"/>
        <v>4.5238095238095237</v>
      </c>
    </row>
    <row r="21" spans="1:20" x14ac:dyDescent="0.3">
      <c r="A21">
        <v>9</v>
      </c>
      <c r="B21">
        <v>2</v>
      </c>
      <c r="C21" s="70">
        <v>4.5</v>
      </c>
      <c r="D21" s="70">
        <v>3.3333333333333335</v>
      </c>
      <c r="E21" s="70">
        <v>4.666666666666667</v>
      </c>
      <c r="F21" s="70">
        <v>4.333333333333333</v>
      </c>
      <c r="G21" s="70">
        <v>3.6666666666666665</v>
      </c>
      <c r="H21" s="70">
        <v>3.6666666666666665</v>
      </c>
      <c r="I21" s="70">
        <v>3.3333333333333335</v>
      </c>
      <c r="J21" s="70">
        <v>5</v>
      </c>
      <c r="K21" s="73">
        <f t="shared" si="0"/>
        <v>4.0625</v>
      </c>
      <c r="L21" s="71">
        <v>5</v>
      </c>
      <c r="M21" s="71">
        <v>4.666666666666667</v>
      </c>
      <c r="N21" s="71">
        <v>4.666666666666667</v>
      </c>
      <c r="O21" s="71">
        <v>4.666666666666667</v>
      </c>
      <c r="P21" s="71">
        <v>4.333333333333333</v>
      </c>
      <c r="Q21" s="71">
        <v>5</v>
      </c>
      <c r="R21" s="71">
        <v>5</v>
      </c>
      <c r="S21" s="71">
        <v>4.833333333333333</v>
      </c>
      <c r="T21" s="9">
        <f t="shared" si="1"/>
        <v>4.7708333333333339</v>
      </c>
    </row>
    <row r="22" spans="1:20" x14ac:dyDescent="0.3">
      <c r="A22">
        <v>10</v>
      </c>
      <c r="B22">
        <v>1</v>
      </c>
      <c r="C22" s="70">
        <v>2.5</v>
      </c>
      <c r="D22" s="70">
        <v>1.6666666666666667</v>
      </c>
      <c r="E22" s="70">
        <v>3.3333333333333335</v>
      </c>
      <c r="F22" s="70">
        <v>3</v>
      </c>
      <c r="G22" s="70">
        <v>1</v>
      </c>
      <c r="H22" s="70">
        <v>2</v>
      </c>
      <c r="I22" s="70">
        <v>1.3333333333333333</v>
      </c>
      <c r="K22" s="73">
        <f t="shared" si="0"/>
        <v>2.1190476190476191</v>
      </c>
      <c r="L22" s="71">
        <v>4.25</v>
      </c>
      <c r="M22" s="71">
        <v>4.333333333333333</v>
      </c>
      <c r="N22" s="71">
        <v>4.666666666666667</v>
      </c>
      <c r="O22" s="71">
        <v>4.333333333333333</v>
      </c>
      <c r="P22" s="71">
        <v>3.3333333333333335</v>
      </c>
      <c r="Q22" s="71">
        <v>4</v>
      </c>
      <c r="R22" s="71">
        <v>4.333333333333333</v>
      </c>
      <c r="T22" s="9">
        <f t="shared" si="1"/>
        <v>4.1785714285714279</v>
      </c>
    </row>
    <row r="23" spans="1:20" x14ac:dyDescent="0.3">
      <c r="A23">
        <v>10</v>
      </c>
      <c r="B23">
        <v>2</v>
      </c>
      <c r="C23" s="70">
        <v>3.75</v>
      </c>
      <c r="D23" s="70">
        <v>3</v>
      </c>
      <c r="E23" s="70">
        <v>4</v>
      </c>
      <c r="F23" s="70">
        <v>5</v>
      </c>
      <c r="G23" s="70">
        <v>4.666666666666667</v>
      </c>
      <c r="H23" s="70">
        <v>2.3333333333333335</v>
      </c>
      <c r="I23" s="70">
        <v>3</v>
      </c>
      <c r="J23" s="70">
        <v>5</v>
      </c>
      <c r="K23" s="73">
        <f t="shared" si="0"/>
        <v>3.84375</v>
      </c>
      <c r="L23" s="71">
        <v>4.5</v>
      </c>
      <c r="M23" s="71">
        <v>4.666666666666667</v>
      </c>
      <c r="N23" s="71">
        <v>4.666666666666667</v>
      </c>
      <c r="O23" s="71">
        <v>4.333333333333333</v>
      </c>
      <c r="P23" s="71">
        <v>4.333333333333333</v>
      </c>
      <c r="Q23" s="71">
        <v>4.333333333333333</v>
      </c>
      <c r="R23" s="71">
        <v>4.333333333333333</v>
      </c>
      <c r="S23" s="71">
        <v>5</v>
      </c>
      <c r="T23" s="9">
        <f t="shared" si="1"/>
        <v>4.520833333333333</v>
      </c>
    </row>
    <row r="24" spans="1:20" x14ac:dyDescent="0.3">
      <c r="A24">
        <v>11</v>
      </c>
      <c r="B24">
        <v>1</v>
      </c>
      <c r="C24" s="70">
        <v>2.75</v>
      </c>
      <c r="D24" s="70">
        <v>2</v>
      </c>
      <c r="E24" s="70">
        <v>2</v>
      </c>
      <c r="F24" s="70">
        <v>2.6666666666666665</v>
      </c>
      <c r="G24" s="70">
        <v>2.3333333333333335</v>
      </c>
      <c r="H24" s="70">
        <v>2.6666666666666665</v>
      </c>
      <c r="I24" s="70">
        <v>3</v>
      </c>
      <c r="K24" s="73">
        <f t="shared" si="0"/>
        <v>2.4880952380952377</v>
      </c>
      <c r="L24" s="71">
        <v>3.25</v>
      </c>
      <c r="M24" s="71">
        <v>3.6666666666666665</v>
      </c>
      <c r="N24" s="71">
        <v>3.6666666666666665</v>
      </c>
      <c r="O24" s="71">
        <v>4</v>
      </c>
      <c r="P24" s="71">
        <v>3.6666666666666665</v>
      </c>
      <c r="Q24" s="71">
        <v>3.6666666666666665</v>
      </c>
      <c r="R24" s="71">
        <v>4</v>
      </c>
      <c r="T24" s="9">
        <f t="shared" si="1"/>
        <v>3.7023809523809526</v>
      </c>
    </row>
    <row r="25" spans="1:20" x14ac:dyDescent="0.3">
      <c r="A25">
        <v>11</v>
      </c>
      <c r="B25">
        <v>2</v>
      </c>
      <c r="C25" s="70">
        <v>2.75</v>
      </c>
      <c r="D25" s="70">
        <v>2.3333333333333335</v>
      </c>
      <c r="E25" s="70">
        <v>2.6666666666666665</v>
      </c>
      <c r="F25" s="70">
        <v>3</v>
      </c>
      <c r="G25" s="70">
        <v>2.6666666666666665</v>
      </c>
      <c r="H25" s="70">
        <v>2.3333333333333335</v>
      </c>
      <c r="I25" s="70">
        <v>2.3333333333333335</v>
      </c>
      <c r="J25" s="70">
        <v>2.8333333333333335</v>
      </c>
      <c r="K25" s="73">
        <f t="shared" si="0"/>
        <v>2.614583333333333</v>
      </c>
      <c r="L25" s="71">
        <v>4.25</v>
      </c>
      <c r="M25" s="71">
        <v>3.6666666666666665</v>
      </c>
      <c r="N25" s="71">
        <v>4.666666666666667</v>
      </c>
      <c r="O25" s="71">
        <v>4</v>
      </c>
      <c r="P25" s="71">
        <v>5</v>
      </c>
      <c r="Q25" s="71">
        <v>4.666666666666667</v>
      </c>
      <c r="R25" s="71">
        <v>4</v>
      </c>
      <c r="S25" s="71">
        <v>4.833333333333333</v>
      </c>
      <c r="T25" s="9">
        <f t="shared" si="1"/>
        <v>4.385416666666667</v>
      </c>
    </row>
    <row r="26" spans="1:20" x14ac:dyDescent="0.3">
      <c r="A26">
        <v>12</v>
      </c>
      <c r="B26">
        <v>1</v>
      </c>
      <c r="C26" s="70">
        <v>4.25</v>
      </c>
      <c r="D26" s="70">
        <v>1.3333333333333333</v>
      </c>
      <c r="E26" s="70">
        <v>1.3333333333333333</v>
      </c>
      <c r="F26" s="70">
        <v>0</v>
      </c>
      <c r="G26" s="70">
        <v>0</v>
      </c>
      <c r="H26" s="70">
        <v>1</v>
      </c>
      <c r="I26" s="70">
        <v>0</v>
      </c>
      <c r="K26" s="73">
        <f t="shared" si="0"/>
        <v>1.1309523809523809</v>
      </c>
      <c r="L26" s="71">
        <v>3.75</v>
      </c>
      <c r="M26" s="71">
        <v>4</v>
      </c>
      <c r="N26" s="71">
        <v>3</v>
      </c>
      <c r="O26" s="71">
        <v>2.3333333333333335</v>
      </c>
      <c r="P26" s="71">
        <v>0.66666666666666663</v>
      </c>
      <c r="Q26" s="71">
        <v>2.3333333333333335</v>
      </c>
      <c r="R26" s="71">
        <v>3</v>
      </c>
      <c r="T26" s="9">
        <f t="shared" si="1"/>
        <v>2.7261904761904758</v>
      </c>
    </row>
    <row r="27" spans="1:20" x14ac:dyDescent="0.3">
      <c r="A27">
        <v>12</v>
      </c>
      <c r="B27">
        <v>2</v>
      </c>
      <c r="C27" s="70">
        <v>3.75</v>
      </c>
      <c r="D27" s="70">
        <v>2</v>
      </c>
      <c r="E27" s="70">
        <v>0</v>
      </c>
      <c r="F27" s="70">
        <v>2</v>
      </c>
      <c r="G27" s="70">
        <v>0</v>
      </c>
      <c r="H27" s="70">
        <v>2.6666666666666665</v>
      </c>
      <c r="I27" s="70">
        <v>4</v>
      </c>
      <c r="J27" s="70">
        <v>4.5</v>
      </c>
      <c r="K27" s="73">
        <f t="shared" si="0"/>
        <v>2.364583333333333</v>
      </c>
      <c r="L27" s="71">
        <v>4</v>
      </c>
      <c r="M27" s="71">
        <v>5</v>
      </c>
      <c r="N27" s="71">
        <v>4</v>
      </c>
      <c r="O27" s="71">
        <v>4</v>
      </c>
      <c r="P27" s="71">
        <v>4</v>
      </c>
      <c r="Q27" s="71">
        <v>4</v>
      </c>
      <c r="T27" s="9">
        <f t="shared" si="1"/>
        <v>4.166666666666667</v>
      </c>
    </row>
    <row r="28" spans="1:20" s="61" customFormat="1" x14ac:dyDescent="0.3">
      <c r="A28" s="61">
        <v>13</v>
      </c>
      <c r="C28" s="70"/>
      <c r="D28" s="70"/>
      <c r="E28" s="70"/>
      <c r="F28" s="70"/>
      <c r="G28" s="70"/>
      <c r="H28" s="70"/>
      <c r="I28" s="70"/>
      <c r="J28" s="70"/>
      <c r="K28" s="73"/>
      <c r="L28" s="71"/>
      <c r="M28" s="71"/>
      <c r="N28" s="71"/>
      <c r="O28" s="71"/>
      <c r="P28" s="71"/>
      <c r="Q28" s="71"/>
      <c r="R28" s="71"/>
      <c r="S28" s="71"/>
      <c r="T28" s="9"/>
    </row>
    <row r="29" spans="1:20" s="61" customFormat="1" x14ac:dyDescent="0.3">
      <c r="A29" s="61">
        <v>13</v>
      </c>
      <c r="C29" s="70"/>
      <c r="D29" s="70"/>
      <c r="E29" s="70"/>
      <c r="F29" s="70"/>
      <c r="G29" s="70"/>
      <c r="H29" s="70"/>
      <c r="I29" s="70"/>
      <c r="J29" s="70"/>
      <c r="K29" s="73"/>
      <c r="L29" s="71"/>
      <c r="M29" s="71"/>
      <c r="N29" s="71"/>
      <c r="O29" s="71"/>
      <c r="P29" s="71"/>
      <c r="Q29" s="71"/>
      <c r="R29" s="71"/>
      <c r="S29" s="71"/>
      <c r="T29" s="9"/>
    </row>
    <row r="30" spans="1:20" x14ac:dyDescent="0.3">
      <c r="A30">
        <v>14</v>
      </c>
      <c r="B30">
        <v>1</v>
      </c>
      <c r="C30" s="70">
        <v>3.5</v>
      </c>
      <c r="D30" s="70">
        <v>3.3333333333333335</v>
      </c>
      <c r="E30" s="70">
        <v>3.3333333333333335</v>
      </c>
      <c r="F30" s="70">
        <v>3</v>
      </c>
      <c r="G30" s="70">
        <v>2</v>
      </c>
      <c r="H30" s="70">
        <v>2</v>
      </c>
      <c r="I30" s="70">
        <v>3.3333333333333335</v>
      </c>
      <c r="K30" s="73">
        <f t="shared" si="0"/>
        <v>2.9285714285714284</v>
      </c>
      <c r="L30" s="71">
        <v>5</v>
      </c>
      <c r="M30" s="71">
        <v>5</v>
      </c>
      <c r="N30" s="71">
        <v>5</v>
      </c>
      <c r="O30" s="71">
        <v>5</v>
      </c>
      <c r="P30" s="71">
        <v>5</v>
      </c>
      <c r="Q30" s="71">
        <v>5</v>
      </c>
      <c r="R30" s="71">
        <v>5</v>
      </c>
      <c r="T30" s="9">
        <f t="shared" si="1"/>
        <v>5</v>
      </c>
    </row>
    <row r="31" spans="1:20" x14ac:dyDescent="0.3">
      <c r="A31">
        <v>14</v>
      </c>
      <c r="B31">
        <v>2</v>
      </c>
      <c r="C31" s="70">
        <v>3.5</v>
      </c>
      <c r="D31" s="70">
        <v>2.6666666666666665</v>
      </c>
      <c r="E31" s="70">
        <v>3.6666666666666665</v>
      </c>
      <c r="F31" s="70">
        <v>2</v>
      </c>
      <c r="G31" s="70">
        <v>1</v>
      </c>
      <c r="H31" s="70">
        <v>4</v>
      </c>
      <c r="I31" s="70">
        <v>1.3333333333333333</v>
      </c>
      <c r="J31" s="70">
        <v>5</v>
      </c>
      <c r="K31" s="73">
        <f t="shared" si="0"/>
        <v>2.895833333333333</v>
      </c>
      <c r="L31" s="71">
        <v>5</v>
      </c>
      <c r="M31" s="71">
        <v>5</v>
      </c>
      <c r="N31" s="71">
        <v>4.666666666666667</v>
      </c>
      <c r="O31" s="71">
        <v>3.6666666666666665</v>
      </c>
      <c r="P31" s="71">
        <v>3.6666666666666665</v>
      </c>
      <c r="Q31" s="71">
        <v>5</v>
      </c>
      <c r="R31" s="71">
        <v>2</v>
      </c>
      <c r="S31" s="71">
        <v>5</v>
      </c>
      <c r="T31" s="9">
        <f t="shared" si="1"/>
        <v>4.25</v>
      </c>
    </row>
    <row r="32" spans="1:20" x14ac:dyDescent="0.3">
      <c r="A32">
        <v>15</v>
      </c>
      <c r="B32">
        <v>1</v>
      </c>
      <c r="C32" s="70">
        <v>4.75</v>
      </c>
      <c r="D32" s="70">
        <v>4</v>
      </c>
      <c r="E32" s="70">
        <v>3.6666666666666665</v>
      </c>
      <c r="F32" s="70">
        <v>3.3333333333333335</v>
      </c>
      <c r="G32" s="70">
        <v>3</v>
      </c>
      <c r="H32" s="70">
        <v>5</v>
      </c>
      <c r="I32" s="70">
        <v>2.3333333333333335</v>
      </c>
      <c r="K32" s="73">
        <f t="shared" si="0"/>
        <v>3.7261904761904758</v>
      </c>
      <c r="L32" s="71">
        <v>4.75</v>
      </c>
      <c r="M32" s="71">
        <v>4.666666666666667</v>
      </c>
      <c r="N32" s="71">
        <v>5</v>
      </c>
      <c r="O32" s="71">
        <v>5</v>
      </c>
      <c r="P32" s="71">
        <v>5</v>
      </c>
      <c r="Q32" s="71">
        <v>5</v>
      </c>
      <c r="R32" s="71">
        <v>5</v>
      </c>
      <c r="T32" s="9">
        <f t="shared" si="1"/>
        <v>4.916666666666667</v>
      </c>
    </row>
    <row r="33" spans="1:20" x14ac:dyDescent="0.3">
      <c r="A33">
        <v>15</v>
      </c>
      <c r="B33" s="12">
        <v>2</v>
      </c>
      <c r="T33" s="9"/>
    </row>
    <row r="34" spans="1:20" x14ac:dyDescent="0.3">
      <c r="A34">
        <v>16</v>
      </c>
      <c r="B34">
        <v>1</v>
      </c>
      <c r="L34" s="71">
        <v>5</v>
      </c>
      <c r="M34" s="71">
        <v>5</v>
      </c>
      <c r="N34" s="71">
        <v>5</v>
      </c>
      <c r="O34" s="71">
        <v>5</v>
      </c>
      <c r="P34" s="71">
        <v>5</v>
      </c>
      <c r="Q34" s="71">
        <v>5</v>
      </c>
      <c r="R34" s="71">
        <v>5</v>
      </c>
      <c r="S34" s="71">
        <v>5</v>
      </c>
      <c r="T34" s="9">
        <v>5</v>
      </c>
    </row>
    <row r="35" spans="1:20" x14ac:dyDescent="0.3">
      <c r="A35">
        <v>16</v>
      </c>
      <c r="T35" s="9"/>
    </row>
    <row r="36" spans="1:20" x14ac:dyDescent="0.3">
      <c r="A36">
        <v>17</v>
      </c>
      <c r="B36">
        <v>2</v>
      </c>
      <c r="C36" s="70">
        <v>2.25</v>
      </c>
      <c r="D36" s="70">
        <v>2.1666666666666665</v>
      </c>
      <c r="E36" s="70">
        <v>3</v>
      </c>
      <c r="F36" s="70">
        <v>2.1666666666666665</v>
      </c>
      <c r="G36" s="70">
        <v>2.6666666666666665</v>
      </c>
      <c r="H36" s="70">
        <v>2.8333333333333335</v>
      </c>
      <c r="I36" s="70">
        <v>2.5</v>
      </c>
      <c r="J36" s="70">
        <v>2.3000000000000003</v>
      </c>
      <c r="K36" s="73">
        <f t="shared" si="0"/>
        <v>2.4854166666666666</v>
      </c>
      <c r="L36" s="71">
        <v>4.5</v>
      </c>
      <c r="M36" s="71">
        <v>4.666666666666667</v>
      </c>
      <c r="N36" s="71">
        <v>4.333333333333333</v>
      </c>
      <c r="O36" s="71">
        <v>3.6666666666666665</v>
      </c>
      <c r="P36" s="71">
        <v>4.5</v>
      </c>
      <c r="Q36" s="71">
        <v>4.166666666666667</v>
      </c>
      <c r="R36" s="71">
        <v>4.333333333333333</v>
      </c>
      <c r="S36" s="71">
        <v>4.166666666666667</v>
      </c>
      <c r="T36" s="9">
        <f t="shared" si="1"/>
        <v>4.291666666666667</v>
      </c>
    </row>
    <row r="37" spans="1:20" x14ac:dyDescent="0.3">
      <c r="A37">
        <v>17</v>
      </c>
    </row>
    <row r="38" spans="1:20" s="58" customFormat="1" x14ac:dyDescent="0.3">
      <c r="C38" s="70"/>
      <c r="D38" s="70"/>
      <c r="E38" s="70"/>
      <c r="F38" s="70"/>
      <c r="G38" s="70"/>
      <c r="H38" s="70"/>
      <c r="I38" s="70"/>
      <c r="J38" s="70"/>
      <c r="K38" s="73"/>
      <c r="L38" s="71"/>
      <c r="M38" s="71"/>
      <c r="N38" s="71"/>
      <c r="O38" s="71"/>
      <c r="P38" s="71"/>
      <c r="Q38" s="71"/>
      <c r="R38" s="71"/>
      <c r="S38" s="71"/>
    </row>
  </sheetData>
  <mergeCells count="2">
    <mergeCell ref="C1:I1"/>
    <mergeCell ref="L1:R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7"/>
  <sheetViews>
    <sheetView zoomScale="70" zoomScaleNormal="70" workbookViewId="0">
      <selection activeCell="BH41" sqref="BH41"/>
    </sheetView>
  </sheetViews>
  <sheetFormatPr defaultRowHeight="14.4" x14ac:dyDescent="0.3"/>
  <cols>
    <col min="1" max="1" width="11.88671875" bestFit="1" customWidth="1"/>
    <col min="2" max="2" width="11.88671875" customWidth="1"/>
    <col min="3" max="3" width="6.6640625" style="1" customWidth="1"/>
    <col min="4" max="6" width="6.6640625" customWidth="1"/>
    <col min="7" max="7" width="6.6640625" style="1" customWidth="1"/>
    <col min="8" max="9" width="6.6640625" customWidth="1"/>
    <col min="10" max="10" width="6.6640625" style="1" customWidth="1"/>
    <col min="11" max="12" width="6.6640625" customWidth="1"/>
    <col min="13" max="13" width="6.6640625" style="1" customWidth="1"/>
    <col min="14" max="15" width="6.6640625" customWidth="1"/>
    <col min="16" max="16" width="6.6640625" style="1" customWidth="1"/>
    <col min="17" max="18" width="6.6640625" customWidth="1"/>
    <col min="19" max="19" width="6.6640625" style="1" customWidth="1"/>
    <col min="20" max="21" width="6.6640625" customWidth="1"/>
    <col min="22" max="22" width="6.6640625" style="1" customWidth="1"/>
    <col min="23" max="24" width="6.6640625" customWidth="1"/>
    <col min="25" max="25" width="6.6640625" style="1" customWidth="1"/>
    <col min="26" max="30" width="6.6640625" customWidth="1"/>
    <col min="31" max="31" width="6.6640625" style="1" customWidth="1"/>
    <col min="32" max="40" width="6.6640625" customWidth="1"/>
    <col min="41" max="41" width="6.6640625" style="1" customWidth="1"/>
    <col min="42" max="52" width="6.6640625" customWidth="1"/>
    <col min="53" max="53" width="6.6640625" style="1" customWidth="1"/>
    <col min="54" max="58" width="6.6640625" customWidth="1"/>
    <col min="59" max="59" width="9.109375" style="1"/>
  </cols>
  <sheetData>
    <row r="1" spans="1:59" s="2" customFormat="1" ht="15" thickBot="1" x14ac:dyDescent="0.35">
      <c r="A1" s="2" t="s">
        <v>0</v>
      </c>
      <c r="B1" s="2" t="s">
        <v>38</v>
      </c>
      <c r="C1" s="76" t="s">
        <v>1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8"/>
      <c r="AE1" s="82" t="s">
        <v>53</v>
      </c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4"/>
      <c r="BG1" s="3"/>
    </row>
    <row r="2" spans="1:59" ht="15" thickTop="1" x14ac:dyDescent="0.3">
      <c r="A2" s="4" t="s">
        <v>39</v>
      </c>
      <c r="B2" s="5"/>
      <c r="C2" s="85" t="s">
        <v>9</v>
      </c>
      <c r="D2" s="85"/>
      <c r="E2" s="85"/>
      <c r="F2" s="85"/>
      <c r="G2" s="85" t="s">
        <v>10</v>
      </c>
      <c r="H2" s="85"/>
      <c r="I2" s="85"/>
      <c r="J2" s="85" t="s">
        <v>11</v>
      </c>
      <c r="K2" s="85"/>
      <c r="L2" s="85"/>
      <c r="M2" s="86" t="s">
        <v>15</v>
      </c>
      <c r="N2" s="75"/>
      <c r="O2" s="75"/>
      <c r="P2" s="75" t="s">
        <v>19</v>
      </c>
      <c r="Q2" s="75"/>
      <c r="R2" s="75"/>
      <c r="S2" s="75" t="s">
        <v>23</v>
      </c>
      <c r="T2" s="75"/>
      <c r="U2" s="75"/>
      <c r="V2" s="75" t="s">
        <v>27</v>
      </c>
      <c r="W2" s="75"/>
      <c r="X2" s="75"/>
      <c r="Y2" s="75" t="s">
        <v>31</v>
      </c>
      <c r="Z2" s="75"/>
      <c r="AA2" s="75"/>
      <c r="AB2" s="75"/>
      <c r="AC2" s="75"/>
      <c r="AD2" s="75"/>
      <c r="AE2" s="85" t="s">
        <v>9</v>
      </c>
      <c r="AF2" s="85"/>
      <c r="AG2" s="85"/>
      <c r="AH2" s="85"/>
      <c r="AI2" s="85" t="s">
        <v>10</v>
      </c>
      <c r="AJ2" s="85"/>
      <c r="AK2" s="85"/>
      <c r="AL2" s="85" t="s">
        <v>11</v>
      </c>
      <c r="AM2" s="85"/>
      <c r="AN2" s="85"/>
      <c r="AO2" s="86" t="s">
        <v>15</v>
      </c>
      <c r="AP2" s="75"/>
      <c r="AQ2" s="75"/>
      <c r="AR2" s="75" t="s">
        <v>19</v>
      </c>
      <c r="AS2" s="75"/>
      <c r="AT2" s="75"/>
      <c r="AU2" s="75" t="s">
        <v>23</v>
      </c>
      <c r="AV2" s="75"/>
      <c r="AW2" s="75"/>
      <c r="AX2" s="75" t="s">
        <v>27</v>
      </c>
      <c r="AY2" s="75"/>
      <c r="AZ2" s="75"/>
      <c r="BA2" s="75" t="s">
        <v>31</v>
      </c>
      <c r="BB2" s="75"/>
      <c r="BC2" s="75"/>
      <c r="BD2" s="75"/>
      <c r="BE2" s="75"/>
      <c r="BF2" s="75"/>
    </row>
    <row r="3" spans="1:59" s="21" customFormat="1" x14ac:dyDescent="0.3">
      <c r="B3" s="57"/>
      <c r="C3" s="21" t="s">
        <v>2</v>
      </c>
      <c r="D3" s="21" t="s">
        <v>3</v>
      </c>
      <c r="E3" s="21" t="s">
        <v>4</v>
      </c>
      <c r="F3" s="21" t="s">
        <v>5</v>
      </c>
      <c r="G3" s="28" t="s">
        <v>6</v>
      </c>
      <c r="H3" s="21" t="s">
        <v>7</v>
      </c>
      <c r="I3" s="21" t="s">
        <v>8</v>
      </c>
      <c r="J3" s="28" t="s">
        <v>12</v>
      </c>
      <c r="K3" s="21" t="s">
        <v>13</v>
      </c>
      <c r="L3" s="21" t="s">
        <v>14</v>
      </c>
      <c r="M3" s="28" t="s">
        <v>16</v>
      </c>
      <c r="N3" s="21" t="s">
        <v>17</v>
      </c>
      <c r="O3" s="21" t="s">
        <v>18</v>
      </c>
      <c r="P3" s="28" t="s">
        <v>20</v>
      </c>
      <c r="Q3" s="21" t="s">
        <v>21</v>
      </c>
      <c r="R3" s="21" t="s">
        <v>22</v>
      </c>
      <c r="S3" s="28" t="s">
        <v>24</v>
      </c>
      <c r="T3" s="21" t="s">
        <v>25</v>
      </c>
      <c r="U3" s="21" t="s">
        <v>26</v>
      </c>
      <c r="V3" s="28" t="s">
        <v>28</v>
      </c>
      <c r="W3" s="21" t="s">
        <v>29</v>
      </c>
      <c r="X3" s="21" t="s">
        <v>30</v>
      </c>
      <c r="Y3" s="28" t="s">
        <v>32</v>
      </c>
      <c r="Z3" s="21" t="s">
        <v>33</v>
      </c>
      <c r="AA3" s="21" t="s">
        <v>34</v>
      </c>
      <c r="AB3" s="21" t="s">
        <v>35</v>
      </c>
      <c r="AC3" s="21" t="s">
        <v>36</v>
      </c>
      <c r="AD3" s="21" t="s">
        <v>37</v>
      </c>
      <c r="AE3" s="21" t="s">
        <v>2</v>
      </c>
      <c r="AF3" s="21" t="s">
        <v>3</v>
      </c>
      <c r="AG3" s="21" t="s">
        <v>4</v>
      </c>
      <c r="AH3" s="21" t="s">
        <v>5</v>
      </c>
      <c r="AI3" s="21" t="s">
        <v>6</v>
      </c>
      <c r="AJ3" s="21" t="s">
        <v>7</v>
      </c>
      <c r="AK3" s="21" t="s">
        <v>8</v>
      </c>
      <c r="AL3" s="21" t="s">
        <v>12</v>
      </c>
      <c r="AM3" s="21" t="s">
        <v>13</v>
      </c>
      <c r="AN3" s="21" t="s">
        <v>14</v>
      </c>
      <c r="AO3" s="28" t="s">
        <v>16</v>
      </c>
      <c r="AP3" s="21" t="s">
        <v>17</v>
      </c>
      <c r="AQ3" s="21" t="s">
        <v>18</v>
      </c>
      <c r="AR3" s="21" t="s">
        <v>20</v>
      </c>
      <c r="AS3" s="21" t="s">
        <v>21</v>
      </c>
      <c r="AT3" s="21" t="s">
        <v>22</v>
      </c>
      <c r="AU3" s="21" t="s">
        <v>24</v>
      </c>
      <c r="AV3" s="21" t="s">
        <v>25</v>
      </c>
      <c r="AW3" s="21" t="s">
        <v>26</v>
      </c>
      <c r="AX3" s="21" t="s">
        <v>28</v>
      </c>
      <c r="AY3" s="21" t="s">
        <v>29</v>
      </c>
      <c r="AZ3" s="21" t="s">
        <v>30</v>
      </c>
      <c r="BA3" s="28" t="s">
        <v>32</v>
      </c>
      <c r="BB3" s="21" t="s">
        <v>33</v>
      </c>
      <c r="BC3" s="21" t="s">
        <v>34</v>
      </c>
      <c r="BD3" s="21" t="s">
        <v>35</v>
      </c>
      <c r="BE3" s="21" t="s">
        <v>36</v>
      </c>
      <c r="BF3" s="21" t="s">
        <v>37</v>
      </c>
      <c r="BG3" s="28"/>
    </row>
    <row r="4" spans="1:59" s="13" customFormat="1" x14ac:dyDescent="0.3">
      <c r="A4" s="13">
        <v>1</v>
      </c>
      <c r="B4" s="13">
        <v>1</v>
      </c>
      <c r="C4" s="13">
        <v>4</v>
      </c>
      <c r="D4" s="8">
        <v>4</v>
      </c>
      <c r="E4" s="8">
        <v>5</v>
      </c>
      <c r="F4" s="8">
        <v>5</v>
      </c>
      <c r="G4" s="8">
        <v>3</v>
      </c>
      <c r="H4" s="8">
        <v>3</v>
      </c>
      <c r="I4" s="8">
        <v>4</v>
      </c>
      <c r="J4" s="8">
        <v>5</v>
      </c>
      <c r="K4" s="8">
        <v>5</v>
      </c>
      <c r="L4" s="8">
        <v>5</v>
      </c>
      <c r="M4" s="13">
        <v>3</v>
      </c>
      <c r="N4" s="8">
        <v>4</v>
      </c>
      <c r="O4" s="8">
        <v>3</v>
      </c>
      <c r="P4" s="8">
        <v>2</v>
      </c>
      <c r="Q4" s="8">
        <v>4</v>
      </c>
      <c r="R4" s="8">
        <v>3</v>
      </c>
      <c r="S4" s="8">
        <v>4</v>
      </c>
      <c r="T4" s="8">
        <v>4</v>
      </c>
      <c r="U4" s="8">
        <v>4</v>
      </c>
      <c r="V4" s="8">
        <v>4</v>
      </c>
      <c r="W4" s="8">
        <v>4</v>
      </c>
      <c r="X4" s="8">
        <v>4</v>
      </c>
      <c r="AE4" s="13">
        <v>4</v>
      </c>
      <c r="AF4" s="13">
        <v>4</v>
      </c>
      <c r="AG4" s="13">
        <v>3</v>
      </c>
      <c r="AH4" s="13">
        <v>4</v>
      </c>
      <c r="AI4" s="13">
        <v>5</v>
      </c>
      <c r="AJ4" s="13">
        <v>4</v>
      </c>
      <c r="AK4" s="13">
        <v>4</v>
      </c>
      <c r="AL4" s="13">
        <v>5</v>
      </c>
      <c r="AM4" s="13">
        <v>5</v>
      </c>
      <c r="AN4" s="13">
        <v>5</v>
      </c>
      <c r="AO4" s="13">
        <v>4</v>
      </c>
      <c r="AP4" s="8">
        <v>4</v>
      </c>
      <c r="AQ4" s="8">
        <v>4</v>
      </c>
      <c r="AR4" s="8">
        <v>4</v>
      </c>
      <c r="AS4" s="8">
        <v>4</v>
      </c>
      <c r="AT4" s="8">
        <v>4</v>
      </c>
      <c r="AU4" s="8">
        <v>4</v>
      </c>
      <c r="AV4" s="8">
        <v>4</v>
      </c>
      <c r="AW4" s="8">
        <v>4</v>
      </c>
      <c r="AX4" s="8">
        <v>4</v>
      </c>
      <c r="AY4" s="8">
        <v>4</v>
      </c>
      <c r="AZ4" s="8">
        <v>4</v>
      </c>
      <c r="BG4" s="13">
        <f>AVERAGE(AE4:BF4)</f>
        <v>4.1363636363636367</v>
      </c>
    </row>
    <row r="5" spans="1:59" s="13" customFormat="1" x14ac:dyDescent="0.3">
      <c r="A5" s="13">
        <v>1</v>
      </c>
      <c r="B5" s="13">
        <v>2</v>
      </c>
      <c r="C5" s="13">
        <v>4</v>
      </c>
      <c r="D5" s="8">
        <v>5</v>
      </c>
      <c r="E5" s="8">
        <v>5</v>
      </c>
      <c r="F5" s="8">
        <v>4</v>
      </c>
      <c r="G5" s="13">
        <v>3</v>
      </c>
      <c r="H5" s="8">
        <v>1</v>
      </c>
      <c r="I5" s="8">
        <v>3</v>
      </c>
      <c r="J5" s="13">
        <v>4</v>
      </c>
      <c r="K5" s="8">
        <v>4</v>
      </c>
      <c r="L5" s="8">
        <v>5</v>
      </c>
      <c r="M5" s="13">
        <v>2</v>
      </c>
      <c r="N5" s="8">
        <v>3</v>
      </c>
      <c r="O5" s="8">
        <v>2</v>
      </c>
      <c r="P5" s="13">
        <v>3</v>
      </c>
      <c r="Q5" s="8">
        <v>3</v>
      </c>
      <c r="R5" s="8">
        <v>2</v>
      </c>
      <c r="S5" s="13">
        <v>1</v>
      </c>
      <c r="T5" s="8">
        <v>3</v>
      </c>
      <c r="U5" s="8">
        <v>2</v>
      </c>
      <c r="V5" s="13">
        <v>3</v>
      </c>
      <c r="W5" s="8">
        <v>3</v>
      </c>
      <c r="X5" s="8">
        <v>2</v>
      </c>
      <c r="Y5" s="13">
        <v>4</v>
      </c>
      <c r="Z5" s="8">
        <v>4</v>
      </c>
      <c r="AA5" s="8">
        <v>4</v>
      </c>
      <c r="AB5" s="8">
        <v>4</v>
      </c>
      <c r="AC5" s="8">
        <v>4</v>
      </c>
      <c r="AD5" s="8">
        <v>4</v>
      </c>
      <c r="AE5" s="13">
        <v>4</v>
      </c>
      <c r="AF5" s="13">
        <v>4</v>
      </c>
      <c r="AG5" s="13">
        <v>4</v>
      </c>
      <c r="AH5" s="13">
        <v>3</v>
      </c>
      <c r="AI5" s="13">
        <v>4</v>
      </c>
      <c r="AJ5" s="13">
        <v>4</v>
      </c>
      <c r="AK5" s="13">
        <v>4</v>
      </c>
      <c r="AL5" s="13">
        <v>5</v>
      </c>
      <c r="AM5" s="13">
        <v>5</v>
      </c>
      <c r="AN5" s="13">
        <v>4</v>
      </c>
      <c r="AO5" s="13">
        <v>4</v>
      </c>
      <c r="AP5" s="8">
        <v>4</v>
      </c>
      <c r="AQ5" s="8">
        <v>4</v>
      </c>
      <c r="AR5" s="8">
        <v>4</v>
      </c>
      <c r="AS5" s="8">
        <v>3</v>
      </c>
      <c r="AT5" s="8">
        <v>4</v>
      </c>
      <c r="AU5" s="8">
        <v>4</v>
      </c>
      <c r="AV5" s="8">
        <v>4</v>
      </c>
      <c r="AW5" s="8">
        <v>5</v>
      </c>
      <c r="AX5" s="8">
        <v>4</v>
      </c>
      <c r="AY5" s="8">
        <v>4</v>
      </c>
      <c r="AZ5" s="8">
        <v>4</v>
      </c>
      <c r="BA5" s="13">
        <v>5</v>
      </c>
      <c r="BB5" s="8">
        <v>5</v>
      </c>
      <c r="BC5" s="8">
        <v>5</v>
      </c>
      <c r="BD5" s="8">
        <v>5</v>
      </c>
      <c r="BE5" s="8">
        <v>5</v>
      </c>
      <c r="BF5" s="8">
        <v>5</v>
      </c>
      <c r="BG5" s="13">
        <f t="shared" ref="BG5:BG39" si="0">AVERAGE(AE5:BF5)</f>
        <v>4.25</v>
      </c>
    </row>
    <row r="6" spans="1:59" s="13" customFormat="1" x14ac:dyDescent="0.3">
      <c r="A6" s="13">
        <v>2</v>
      </c>
      <c r="B6" s="13">
        <v>1</v>
      </c>
      <c r="C6" s="13">
        <v>5</v>
      </c>
      <c r="D6" s="8">
        <v>3</v>
      </c>
      <c r="E6" s="8">
        <v>4</v>
      </c>
      <c r="F6" s="8">
        <v>3</v>
      </c>
      <c r="G6" s="8">
        <v>4</v>
      </c>
      <c r="H6" s="8">
        <v>4</v>
      </c>
      <c r="I6" s="8">
        <v>4</v>
      </c>
      <c r="J6" s="8">
        <v>3</v>
      </c>
      <c r="K6" s="8">
        <v>5</v>
      </c>
      <c r="L6" s="8">
        <v>5</v>
      </c>
      <c r="M6" s="13">
        <v>4</v>
      </c>
      <c r="N6" s="8">
        <v>4</v>
      </c>
      <c r="O6" s="8">
        <v>4</v>
      </c>
      <c r="P6" s="8">
        <v>4</v>
      </c>
      <c r="Q6" s="8">
        <v>4</v>
      </c>
      <c r="R6" s="8">
        <v>3</v>
      </c>
      <c r="S6" s="8">
        <v>4</v>
      </c>
      <c r="T6" s="8">
        <v>4</v>
      </c>
      <c r="U6" s="8">
        <v>4</v>
      </c>
      <c r="V6" s="8">
        <v>3</v>
      </c>
      <c r="W6" s="8">
        <v>3</v>
      </c>
      <c r="X6" s="8">
        <v>3</v>
      </c>
      <c r="AE6" s="13">
        <v>5</v>
      </c>
      <c r="AF6" s="13">
        <v>4</v>
      </c>
      <c r="AG6" s="13">
        <v>4</v>
      </c>
      <c r="AH6" s="13">
        <v>5</v>
      </c>
      <c r="AI6" s="13">
        <v>5</v>
      </c>
      <c r="AJ6" s="13">
        <v>4</v>
      </c>
      <c r="AK6" s="13">
        <v>5</v>
      </c>
      <c r="AL6" s="13">
        <v>4</v>
      </c>
      <c r="AM6" s="13">
        <v>5</v>
      </c>
      <c r="AN6" s="13">
        <v>5</v>
      </c>
      <c r="AO6" s="13">
        <v>4</v>
      </c>
      <c r="AP6" s="8">
        <v>5</v>
      </c>
      <c r="AQ6" s="8">
        <v>5</v>
      </c>
      <c r="AR6" s="8">
        <v>4</v>
      </c>
      <c r="AS6" s="8">
        <v>4</v>
      </c>
      <c r="AT6" s="8">
        <v>5</v>
      </c>
      <c r="AU6" s="8">
        <v>5</v>
      </c>
      <c r="AV6" s="8">
        <v>5</v>
      </c>
      <c r="AW6" s="8">
        <v>5</v>
      </c>
      <c r="AX6" s="8">
        <v>4</v>
      </c>
      <c r="AY6" s="8">
        <v>4</v>
      </c>
      <c r="AZ6" s="8">
        <v>4</v>
      </c>
      <c r="BG6" s="13">
        <f t="shared" si="0"/>
        <v>4.5454545454545459</v>
      </c>
    </row>
    <row r="7" spans="1:59" s="13" customFormat="1" x14ac:dyDescent="0.3">
      <c r="A7" s="13">
        <v>2</v>
      </c>
      <c r="B7" s="13">
        <v>2</v>
      </c>
      <c r="C7" s="13">
        <v>2</v>
      </c>
      <c r="D7" s="8">
        <v>2</v>
      </c>
      <c r="E7" s="8">
        <v>2</v>
      </c>
      <c r="F7" s="8">
        <v>1</v>
      </c>
      <c r="G7" s="8">
        <v>2</v>
      </c>
      <c r="H7" s="8">
        <v>2</v>
      </c>
      <c r="I7" s="8">
        <v>2</v>
      </c>
      <c r="J7" s="8">
        <v>1</v>
      </c>
      <c r="K7" s="8">
        <v>1</v>
      </c>
      <c r="L7" s="8">
        <v>3</v>
      </c>
      <c r="M7" s="13">
        <v>1</v>
      </c>
      <c r="N7" s="8">
        <v>1</v>
      </c>
      <c r="O7" s="8">
        <v>2</v>
      </c>
      <c r="P7" s="8">
        <v>1</v>
      </c>
      <c r="Q7" s="8">
        <v>2</v>
      </c>
      <c r="R7" s="8">
        <v>2</v>
      </c>
      <c r="S7" s="8">
        <v>3</v>
      </c>
      <c r="T7" s="8">
        <v>2</v>
      </c>
      <c r="U7" s="8">
        <v>1</v>
      </c>
      <c r="V7" s="8">
        <v>2</v>
      </c>
      <c r="W7" s="8">
        <v>1</v>
      </c>
      <c r="X7" s="8">
        <v>1</v>
      </c>
      <c r="Y7" s="13">
        <v>1</v>
      </c>
      <c r="Z7" s="8">
        <v>2</v>
      </c>
      <c r="AA7" s="13">
        <v>0</v>
      </c>
      <c r="AB7" s="13">
        <v>0</v>
      </c>
      <c r="AC7" s="13">
        <v>0</v>
      </c>
      <c r="AD7" s="13">
        <v>1</v>
      </c>
      <c r="AE7" s="13">
        <v>5</v>
      </c>
      <c r="AF7" s="13">
        <v>5</v>
      </c>
      <c r="AG7" s="13">
        <v>5</v>
      </c>
      <c r="AH7" s="13">
        <v>4</v>
      </c>
      <c r="AI7" s="13">
        <v>5</v>
      </c>
      <c r="AJ7" s="13">
        <v>5</v>
      </c>
      <c r="AK7" s="13">
        <v>5</v>
      </c>
      <c r="AL7" s="13">
        <v>5</v>
      </c>
      <c r="AM7" s="13">
        <v>5</v>
      </c>
      <c r="AN7" s="13">
        <v>5</v>
      </c>
      <c r="AO7" s="13">
        <v>4</v>
      </c>
      <c r="AP7" s="8">
        <v>5</v>
      </c>
      <c r="AQ7" s="8">
        <v>5</v>
      </c>
      <c r="AR7" s="8">
        <v>5</v>
      </c>
      <c r="AS7" s="8">
        <v>5</v>
      </c>
      <c r="AT7" s="8">
        <v>5</v>
      </c>
      <c r="AU7" s="8">
        <v>4</v>
      </c>
      <c r="AV7" s="8">
        <v>5</v>
      </c>
      <c r="AW7" s="8">
        <v>5</v>
      </c>
      <c r="AX7" s="8">
        <v>4</v>
      </c>
      <c r="AY7" s="8">
        <v>4</v>
      </c>
      <c r="AZ7" s="8">
        <v>5</v>
      </c>
      <c r="BA7" s="13">
        <v>5</v>
      </c>
      <c r="BB7" s="8">
        <v>5</v>
      </c>
      <c r="BC7" s="8">
        <v>4</v>
      </c>
      <c r="BD7" s="8">
        <v>4</v>
      </c>
      <c r="BE7" s="8">
        <v>5</v>
      </c>
      <c r="BF7" s="8">
        <v>5</v>
      </c>
      <c r="BG7" s="13">
        <f t="shared" si="0"/>
        <v>4.75</v>
      </c>
    </row>
    <row r="8" spans="1:59" s="13" customFormat="1" x14ac:dyDescent="0.3">
      <c r="A8" s="13">
        <v>3</v>
      </c>
      <c r="B8" s="13">
        <v>1</v>
      </c>
      <c r="C8" s="13">
        <v>4</v>
      </c>
      <c r="D8" s="8">
        <v>4</v>
      </c>
      <c r="E8" s="8">
        <v>4</v>
      </c>
      <c r="F8" s="8">
        <v>4</v>
      </c>
      <c r="G8" s="8">
        <v>5</v>
      </c>
      <c r="H8" s="8">
        <v>5</v>
      </c>
      <c r="I8" s="8">
        <v>4</v>
      </c>
      <c r="J8" s="8">
        <v>5</v>
      </c>
      <c r="K8" s="8">
        <v>3</v>
      </c>
      <c r="L8" s="8">
        <v>4</v>
      </c>
      <c r="M8" s="13">
        <v>4</v>
      </c>
      <c r="N8" s="8">
        <v>4</v>
      </c>
      <c r="O8" s="8">
        <v>5</v>
      </c>
      <c r="P8" s="8">
        <v>4</v>
      </c>
      <c r="Q8" s="8">
        <v>3</v>
      </c>
      <c r="R8" s="8">
        <v>4</v>
      </c>
      <c r="S8" s="8">
        <v>4</v>
      </c>
      <c r="T8" s="8">
        <v>3</v>
      </c>
      <c r="U8" s="8">
        <v>4</v>
      </c>
      <c r="V8" s="8">
        <v>3</v>
      </c>
      <c r="W8" s="8">
        <v>3</v>
      </c>
      <c r="X8" s="8">
        <v>4</v>
      </c>
      <c r="AE8" s="13">
        <v>4</v>
      </c>
      <c r="AF8" s="13">
        <v>4</v>
      </c>
      <c r="AG8" s="13">
        <v>5</v>
      </c>
      <c r="AH8" s="13">
        <v>4</v>
      </c>
      <c r="AI8" s="13">
        <v>5</v>
      </c>
      <c r="AJ8" s="13">
        <v>5</v>
      </c>
      <c r="AK8" s="13">
        <v>4</v>
      </c>
      <c r="AL8" s="13">
        <v>5</v>
      </c>
      <c r="AM8" s="13">
        <v>5</v>
      </c>
      <c r="AN8" s="13">
        <v>4</v>
      </c>
      <c r="AO8" s="13">
        <v>4</v>
      </c>
      <c r="AP8" s="8">
        <v>5</v>
      </c>
      <c r="AQ8" s="8">
        <v>5</v>
      </c>
      <c r="AR8" s="8">
        <v>4</v>
      </c>
      <c r="AS8" s="8">
        <v>5</v>
      </c>
      <c r="AT8" s="8">
        <v>5</v>
      </c>
      <c r="AU8" s="8">
        <v>5</v>
      </c>
      <c r="AV8" s="8">
        <v>4</v>
      </c>
      <c r="AW8" s="8">
        <v>4</v>
      </c>
      <c r="AX8" s="8">
        <v>5</v>
      </c>
      <c r="AY8" s="8">
        <v>5</v>
      </c>
      <c r="AZ8" s="8">
        <v>5</v>
      </c>
      <c r="BG8" s="13">
        <f t="shared" si="0"/>
        <v>4.5909090909090908</v>
      </c>
    </row>
    <row r="9" spans="1:59" s="13" customFormat="1" x14ac:dyDescent="0.3">
      <c r="A9" s="13">
        <v>3</v>
      </c>
      <c r="B9" s="13">
        <v>2</v>
      </c>
      <c r="C9" s="13">
        <v>3</v>
      </c>
      <c r="D9" s="8">
        <v>3</v>
      </c>
      <c r="E9" s="8">
        <v>4</v>
      </c>
      <c r="F9" s="8">
        <v>2</v>
      </c>
      <c r="G9" s="13">
        <v>1</v>
      </c>
      <c r="H9" s="8">
        <v>1</v>
      </c>
      <c r="I9" s="8">
        <v>1</v>
      </c>
      <c r="J9" s="13">
        <v>2</v>
      </c>
      <c r="K9" s="8">
        <v>2</v>
      </c>
      <c r="L9" s="8">
        <v>2</v>
      </c>
      <c r="M9" s="13">
        <v>2</v>
      </c>
      <c r="N9" s="8">
        <v>2</v>
      </c>
      <c r="O9" s="8">
        <v>2</v>
      </c>
      <c r="P9" s="13">
        <v>3</v>
      </c>
      <c r="Q9" s="8">
        <v>2</v>
      </c>
      <c r="R9" s="8">
        <v>2</v>
      </c>
      <c r="S9" s="13">
        <v>3</v>
      </c>
      <c r="T9" s="8">
        <v>3</v>
      </c>
      <c r="U9" s="8">
        <v>2</v>
      </c>
      <c r="V9" s="13">
        <v>2</v>
      </c>
      <c r="W9" s="8">
        <v>2</v>
      </c>
      <c r="X9" s="8">
        <v>3</v>
      </c>
      <c r="Y9" s="13">
        <v>3</v>
      </c>
      <c r="Z9" s="8">
        <v>3</v>
      </c>
      <c r="AA9" s="8">
        <v>4</v>
      </c>
      <c r="AB9" s="8">
        <v>3</v>
      </c>
      <c r="AC9" s="8">
        <v>4</v>
      </c>
      <c r="AD9" s="13">
        <f>AVERAGE(Y9:AC9)</f>
        <v>3.4</v>
      </c>
      <c r="AE9" s="13">
        <v>4</v>
      </c>
      <c r="AF9" s="13">
        <v>4</v>
      </c>
      <c r="AG9" s="13">
        <v>5</v>
      </c>
      <c r="AH9" s="13">
        <v>4</v>
      </c>
      <c r="AI9" s="13">
        <v>5</v>
      </c>
      <c r="AJ9" s="13">
        <v>4</v>
      </c>
      <c r="AK9" s="13">
        <v>4</v>
      </c>
      <c r="AL9" s="13">
        <v>5</v>
      </c>
      <c r="AM9" s="13">
        <v>5</v>
      </c>
      <c r="AN9" s="13">
        <v>4</v>
      </c>
      <c r="AO9" s="13">
        <v>4</v>
      </c>
      <c r="AP9" s="8">
        <v>3</v>
      </c>
      <c r="AQ9" s="8">
        <v>4</v>
      </c>
      <c r="AR9" s="8">
        <v>5</v>
      </c>
      <c r="AS9" s="8">
        <v>4</v>
      </c>
      <c r="AT9" s="8">
        <v>4</v>
      </c>
      <c r="AU9" s="8">
        <v>5</v>
      </c>
      <c r="AV9" s="8">
        <v>4</v>
      </c>
      <c r="AW9" s="8">
        <v>4</v>
      </c>
      <c r="AX9" s="8">
        <v>4</v>
      </c>
      <c r="AY9" s="8">
        <v>4</v>
      </c>
      <c r="AZ9" s="8">
        <v>4</v>
      </c>
      <c r="BA9" s="13">
        <v>5</v>
      </c>
      <c r="BB9" s="8">
        <v>5</v>
      </c>
      <c r="BC9" s="8">
        <v>5</v>
      </c>
      <c r="BD9" s="8">
        <v>5</v>
      </c>
      <c r="BE9" s="8">
        <v>5</v>
      </c>
      <c r="BF9" s="8">
        <v>5</v>
      </c>
      <c r="BG9" s="13">
        <f t="shared" si="0"/>
        <v>4.3928571428571432</v>
      </c>
    </row>
    <row r="10" spans="1:59" s="13" customFormat="1" x14ac:dyDescent="0.3">
      <c r="A10" s="13">
        <v>4</v>
      </c>
      <c r="B10" s="13">
        <v>1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13">
        <v>4</v>
      </c>
      <c r="AF10" s="13">
        <v>4</v>
      </c>
      <c r="AG10" s="13">
        <v>4</v>
      </c>
      <c r="AH10" s="13">
        <v>3</v>
      </c>
      <c r="AI10" s="13">
        <v>4</v>
      </c>
      <c r="AJ10" s="13">
        <v>5</v>
      </c>
      <c r="AK10" s="13">
        <v>5</v>
      </c>
      <c r="AL10" s="13">
        <v>5</v>
      </c>
      <c r="AM10" s="13">
        <v>4</v>
      </c>
      <c r="AN10" s="13">
        <v>4</v>
      </c>
      <c r="AO10" s="13">
        <v>4</v>
      </c>
      <c r="AP10" s="8">
        <v>4</v>
      </c>
      <c r="AQ10" s="8">
        <v>5</v>
      </c>
      <c r="AR10" s="8">
        <v>3</v>
      </c>
      <c r="AS10" s="8">
        <v>3</v>
      </c>
      <c r="AT10" s="8">
        <v>5</v>
      </c>
      <c r="AU10" s="8">
        <v>4</v>
      </c>
      <c r="AV10" s="8">
        <v>5</v>
      </c>
      <c r="AW10" s="8">
        <v>4</v>
      </c>
      <c r="AX10" s="8">
        <v>3</v>
      </c>
      <c r="AY10" s="8">
        <v>5</v>
      </c>
      <c r="AZ10" s="8">
        <v>5</v>
      </c>
      <c r="BG10" s="13">
        <f t="shared" si="0"/>
        <v>4.1818181818181817</v>
      </c>
    </row>
    <row r="11" spans="1:59" s="13" customFormat="1" x14ac:dyDescent="0.3">
      <c r="A11" s="13">
        <v>4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13" t="e">
        <f t="shared" si="0"/>
        <v>#DIV/0!</v>
      </c>
    </row>
    <row r="12" spans="1:59" s="13" customFormat="1" x14ac:dyDescent="0.3">
      <c r="A12" s="13">
        <v>5</v>
      </c>
      <c r="B12" s="13">
        <v>1</v>
      </c>
      <c r="C12" s="13">
        <v>1</v>
      </c>
      <c r="D12" s="8">
        <v>1</v>
      </c>
      <c r="E12" s="8">
        <v>2</v>
      </c>
      <c r="F12" s="8">
        <v>1</v>
      </c>
      <c r="G12" s="8">
        <v>1</v>
      </c>
      <c r="H12" s="8">
        <v>1</v>
      </c>
      <c r="I12" s="8">
        <v>1</v>
      </c>
      <c r="J12" s="8">
        <v>2</v>
      </c>
      <c r="K12" s="8">
        <v>2</v>
      </c>
      <c r="L12" s="8">
        <v>3</v>
      </c>
      <c r="M12" s="13">
        <v>1</v>
      </c>
      <c r="N12" s="8">
        <v>1</v>
      </c>
      <c r="O12" s="8">
        <v>2</v>
      </c>
      <c r="P12" s="8">
        <v>1</v>
      </c>
      <c r="Q12" s="8">
        <v>2</v>
      </c>
      <c r="R12" s="8">
        <v>2</v>
      </c>
      <c r="S12" s="8">
        <v>2</v>
      </c>
      <c r="T12" s="8">
        <v>1</v>
      </c>
      <c r="U12" s="8">
        <v>1</v>
      </c>
      <c r="V12" s="8">
        <v>2</v>
      </c>
      <c r="W12" s="8">
        <v>2</v>
      </c>
      <c r="X12" s="8">
        <v>1</v>
      </c>
      <c r="AE12" s="13">
        <v>3</v>
      </c>
      <c r="AF12" s="13">
        <v>4</v>
      </c>
      <c r="AG12" s="13">
        <v>5</v>
      </c>
      <c r="AH12" s="13">
        <v>4</v>
      </c>
      <c r="AI12" s="13">
        <v>4</v>
      </c>
      <c r="AJ12" s="13">
        <v>3</v>
      </c>
      <c r="AK12" s="13">
        <v>4</v>
      </c>
      <c r="AL12" s="13">
        <v>5</v>
      </c>
      <c r="AM12" s="13">
        <v>3</v>
      </c>
      <c r="AN12" s="13">
        <v>4</v>
      </c>
      <c r="AO12" s="13">
        <v>4</v>
      </c>
      <c r="AP12" s="8">
        <v>4</v>
      </c>
      <c r="AQ12" s="8">
        <v>4</v>
      </c>
      <c r="AR12" s="8">
        <v>3</v>
      </c>
      <c r="AS12" s="8">
        <v>3</v>
      </c>
      <c r="AT12" s="8">
        <v>4</v>
      </c>
      <c r="AU12" s="8">
        <v>3</v>
      </c>
      <c r="AV12" s="8">
        <v>3</v>
      </c>
      <c r="AW12" s="8">
        <v>3</v>
      </c>
      <c r="AX12" s="8">
        <v>3</v>
      </c>
      <c r="AY12" s="8">
        <v>3</v>
      </c>
      <c r="AZ12" s="8">
        <v>4</v>
      </c>
      <c r="BG12" s="13">
        <f t="shared" si="0"/>
        <v>3.6363636363636362</v>
      </c>
    </row>
    <row r="13" spans="1:59" s="13" customFormat="1" x14ac:dyDescent="0.3">
      <c r="A13" s="13">
        <v>5</v>
      </c>
      <c r="B13" s="13">
        <v>2</v>
      </c>
      <c r="C13" s="13">
        <v>2</v>
      </c>
      <c r="D13" s="8">
        <v>4</v>
      </c>
      <c r="E13" s="8">
        <v>4</v>
      </c>
      <c r="F13" s="8">
        <v>3</v>
      </c>
      <c r="G13" s="13">
        <v>3</v>
      </c>
      <c r="H13" s="8">
        <v>2</v>
      </c>
      <c r="I13" s="8">
        <v>1</v>
      </c>
      <c r="J13" s="13">
        <v>3</v>
      </c>
      <c r="K13" s="8">
        <v>3</v>
      </c>
      <c r="L13" s="8">
        <v>4</v>
      </c>
      <c r="M13" s="13">
        <v>3</v>
      </c>
      <c r="N13" s="8">
        <v>3</v>
      </c>
      <c r="O13" s="8">
        <v>2</v>
      </c>
      <c r="P13" s="13">
        <v>4</v>
      </c>
      <c r="Q13" s="8">
        <v>4</v>
      </c>
      <c r="R13" s="8">
        <v>4</v>
      </c>
      <c r="S13" s="13">
        <v>2.5</v>
      </c>
      <c r="T13" s="13">
        <v>0</v>
      </c>
      <c r="U13" s="13">
        <v>0</v>
      </c>
      <c r="V13" s="13">
        <v>2.5</v>
      </c>
      <c r="W13" s="13">
        <v>0</v>
      </c>
      <c r="X13" s="13">
        <v>0</v>
      </c>
      <c r="Y13" s="13">
        <v>0</v>
      </c>
      <c r="Z13" s="13">
        <v>4</v>
      </c>
      <c r="AA13" s="13">
        <v>4</v>
      </c>
      <c r="AB13" s="13">
        <v>2</v>
      </c>
      <c r="AC13" s="13">
        <v>4</v>
      </c>
      <c r="AD13" s="13">
        <v>2</v>
      </c>
      <c r="AE13" s="13">
        <v>4</v>
      </c>
      <c r="AF13" s="13">
        <v>0</v>
      </c>
      <c r="AG13" s="13">
        <v>0</v>
      </c>
      <c r="AH13" s="13">
        <v>4</v>
      </c>
      <c r="AI13" s="13">
        <v>4.5</v>
      </c>
      <c r="AJ13" s="13">
        <v>3</v>
      </c>
      <c r="AK13" s="13">
        <v>3</v>
      </c>
      <c r="AL13" s="13">
        <v>2.5</v>
      </c>
      <c r="AM13" s="13">
        <v>3</v>
      </c>
      <c r="AN13" s="13">
        <v>5</v>
      </c>
      <c r="AO13" s="13">
        <v>4</v>
      </c>
      <c r="AP13" s="8">
        <v>3</v>
      </c>
      <c r="AQ13" s="8">
        <v>4</v>
      </c>
      <c r="AR13" s="8">
        <v>3</v>
      </c>
      <c r="AS13" s="8">
        <v>4</v>
      </c>
      <c r="AT13" s="8">
        <v>4</v>
      </c>
      <c r="AU13" s="13">
        <v>0</v>
      </c>
      <c r="AV13" s="13">
        <v>0</v>
      </c>
      <c r="AW13" s="8">
        <v>3</v>
      </c>
      <c r="AX13" s="13">
        <v>0</v>
      </c>
      <c r="AY13" s="8">
        <v>4</v>
      </c>
      <c r="AZ13" s="8">
        <v>4</v>
      </c>
      <c r="BA13" s="13">
        <v>3</v>
      </c>
      <c r="BB13" s="8">
        <v>4</v>
      </c>
      <c r="BC13" s="13">
        <v>0</v>
      </c>
      <c r="BD13" s="13">
        <v>0</v>
      </c>
      <c r="BE13" s="13">
        <v>3</v>
      </c>
      <c r="BF13" s="13">
        <v>4</v>
      </c>
      <c r="BG13" s="13">
        <f t="shared" si="0"/>
        <v>2.7142857142857144</v>
      </c>
    </row>
    <row r="14" spans="1:59" s="13" customFormat="1" x14ac:dyDescent="0.3">
      <c r="A14" s="13">
        <v>6</v>
      </c>
      <c r="B14" s="13">
        <v>1</v>
      </c>
      <c r="C14" s="13">
        <v>1</v>
      </c>
      <c r="D14" s="8">
        <v>4</v>
      </c>
      <c r="E14" s="8">
        <v>2</v>
      </c>
      <c r="F14" s="8">
        <v>1</v>
      </c>
      <c r="G14" s="8">
        <v>2</v>
      </c>
      <c r="H14" s="8">
        <v>1</v>
      </c>
      <c r="I14" s="8">
        <v>1</v>
      </c>
      <c r="J14" s="8">
        <v>1</v>
      </c>
      <c r="K14" s="8">
        <v>1</v>
      </c>
      <c r="L14" s="8">
        <v>4</v>
      </c>
      <c r="M14" s="13">
        <v>1</v>
      </c>
      <c r="N14" s="13">
        <v>0</v>
      </c>
      <c r="O14" s="13">
        <v>0</v>
      </c>
      <c r="P14" s="13">
        <v>1</v>
      </c>
      <c r="Q14" s="13">
        <v>4</v>
      </c>
      <c r="R14" s="13">
        <v>0</v>
      </c>
      <c r="S14" s="13">
        <v>3</v>
      </c>
      <c r="T14" s="13">
        <v>2</v>
      </c>
      <c r="U14" s="13">
        <v>2</v>
      </c>
      <c r="V14" s="13">
        <v>2</v>
      </c>
      <c r="W14" s="13">
        <v>0</v>
      </c>
      <c r="X14" s="13">
        <v>0</v>
      </c>
      <c r="AE14" s="13">
        <v>4</v>
      </c>
      <c r="AF14" s="13">
        <v>2</v>
      </c>
      <c r="AG14" s="13">
        <v>4</v>
      </c>
      <c r="AH14" s="13">
        <v>1</v>
      </c>
      <c r="AI14" s="13">
        <v>4</v>
      </c>
      <c r="AJ14" s="13">
        <v>3</v>
      </c>
      <c r="AK14" s="13">
        <v>5</v>
      </c>
      <c r="AL14" s="13">
        <v>2</v>
      </c>
      <c r="AM14" s="13">
        <v>3</v>
      </c>
      <c r="AN14" s="13">
        <v>4</v>
      </c>
      <c r="AO14" s="13">
        <v>3</v>
      </c>
      <c r="AP14" s="8">
        <v>2</v>
      </c>
      <c r="AQ14" s="8">
        <v>2</v>
      </c>
      <c r="AR14" s="8">
        <v>2</v>
      </c>
      <c r="AS14" s="8">
        <v>3</v>
      </c>
      <c r="AT14" s="8">
        <v>3</v>
      </c>
      <c r="AU14" s="8">
        <v>4</v>
      </c>
      <c r="AV14" s="8">
        <v>4</v>
      </c>
      <c r="AW14" s="8">
        <v>4</v>
      </c>
      <c r="AX14" s="8">
        <v>3</v>
      </c>
      <c r="AY14" s="8">
        <v>3</v>
      </c>
      <c r="AZ14" s="8">
        <v>2</v>
      </c>
      <c r="BG14" s="13">
        <f t="shared" si="0"/>
        <v>3.0454545454545454</v>
      </c>
    </row>
    <row r="15" spans="1:59" s="13" customFormat="1" x14ac:dyDescent="0.3">
      <c r="A15" s="13">
        <v>6</v>
      </c>
      <c r="B15" s="13">
        <v>2</v>
      </c>
      <c r="C15" s="13">
        <v>5</v>
      </c>
      <c r="D15" s="8">
        <v>2</v>
      </c>
      <c r="E15" s="8">
        <v>5</v>
      </c>
      <c r="F15" s="13">
        <v>0</v>
      </c>
      <c r="G15" s="13">
        <v>3</v>
      </c>
      <c r="H15" s="13">
        <v>0</v>
      </c>
      <c r="I15" s="13">
        <v>0</v>
      </c>
      <c r="J15" s="13">
        <v>4</v>
      </c>
      <c r="K15" s="8">
        <v>5</v>
      </c>
      <c r="L15" s="8">
        <v>5</v>
      </c>
      <c r="M15" s="13">
        <v>2</v>
      </c>
      <c r="N15" s="8">
        <v>1</v>
      </c>
      <c r="O15" s="13">
        <v>0</v>
      </c>
      <c r="P15" s="13">
        <v>4</v>
      </c>
      <c r="Q15" s="8">
        <v>1</v>
      </c>
      <c r="R15" s="8">
        <v>5</v>
      </c>
      <c r="S15" s="13">
        <v>4</v>
      </c>
      <c r="T15" s="8">
        <v>2</v>
      </c>
      <c r="U15" s="8">
        <v>2</v>
      </c>
      <c r="V15" s="13">
        <v>1</v>
      </c>
      <c r="W15" s="13">
        <v>0</v>
      </c>
      <c r="X15" s="13">
        <v>1</v>
      </c>
      <c r="Y15" s="13">
        <v>3</v>
      </c>
      <c r="Z15" s="8">
        <v>3</v>
      </c>
      <c r="AA15" s="13">
        <v>0</v>
      </c>
      <c r="AB15" s="13">
        <v>0</v>
      </c>
      <c r="AC15" s="13">
        <v>5</v>
      </c>
      <c r="AD15" s="13">
        <v>5</v>
      </c>
      <c r="AE15" s="13">
        <v>4</v>
      </c>
      <c r="AF15" s="13">
        <v>4</v>
      </c>
      <c r="AG15" s="13">
        <v>3</v>
      </c>
      <c r="AH15" s="13">
        <v>4</v>
      </c>
      <c r="AI15" s="13">
        <v>5</v>
      </c>
      <c r="AJ15" s="13">
        <v>3</v>
      </c>
      <c r="AK15" s="13">
        <v>3</v>
      </c>
      <c r="AL15" s="13">
        <v>4</v>
      </c>
      <c r="AM15" s="13">
        <v>5</v>
      </c>
      <c r="AN15" s="13">
        <v>4</v>
      </c>
      <c r="AO15" s="13">
        <v>5</v>
      </c>
      <c r="AP15" s="8">
        <v>4</v>
      </c>
      <c r="AQ15" s="8">
        <v>3</v>
      </c>
      <c r="AR15" s="8">
        <v>3</v>
      </c>
      <c r="AS15" s="8">
        <v>4</v>
      </c>
      <c r="AT15" s="8">
        <v>3</v>
      </c>
      <c r="AU15" s="8">
        <v>5</v>
      </c>
      <c r="AV15" s="8">
        <v>5</v>
      </c>
      <c r="AW15" s="8">
        <v>4</v>
      </c>
      <c r="AX15" s="8">
        <v>3</v>
      </c>
      <c r="AY15" s="8">
        <v>4</v>
      </c>
      <c r="AZ15" s="8">
        <v>5</v>
      </c>
      <c r="BA15" s="13">
        <v>5</v>
      </c>
      <c r="BB15" s="8">
        <v>5</v>
      </c>
      <c r="BC15" s="8">
        <v>5</v>
      </c>
      <c r="BD15" s="8">
        <v>4</v>
      </c>
      <c r="BE15" s="8">
        <v>5</v>
      </c>
      <c r="BF15" s="8">
        <v>5</v>
      </c>
      <c r="BG15" s="13">
        <f t="shared" si="0"/>
        <v>4.1428571428571432</v>
      </c>
    </row>
    <row r="16" spans="1:59" s="13" customFormat="1" x14ac:dyDescent="0.3">
      <c r="A16" s="13">
        <v>7</v>
      </c>
      <c r="BG16" s="13" t="e">
        <f t="shared" si="0"/>
        <v>#DIV/0!</v>
      </c>
    </row>
    <row r="17" spans="1:59" s="13" customFormat="1" x14ac:dyDescent="0.3">
      <c r="A17" s="13">
        <v>7</v>
      </c>
      <c r="B17" s="13">
        <v>2</v>
      </c>
      <c r="C17" s="13">
        <v>2</v>
      </c>
      <c r="D17" s="8">
        <v>4</v>
      </c>
      <c r="E17" s="8">
        <v>3</v>
      </c>
      <c r="F17" s="8">
        <v>2</v>
      </c>
      <c r="G17" s="8">
        <v>2</v>
      </c>
      <c r="H17" s="8">
        <v>3</v>
      </c>
      <c r="I17" s="13">
        <v>0</v>
      </c>
      <c r="J17" s="13">
        <v>4</v>
      </c>
      <c r="K17" s="13">
        <v>2</v>
      </c>
      <c r="L17" s="13">
        <v>5</v>
      </c>
      <c r="M17" s="13">
        <v>2</v>
      </c>
      <c r="N17" s="8">
        <v>3</v>
      </c>
      <c r="O17" s="8">
        <v>3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 t="s">
        <v>65</v>
      </c>
      <c r="V17" s="13">
        <v>2</v>
      </c>
      <c r="W17" s="13">
        <v>2</v>
      </c>
      <c r="X17" s="13">
        <v>3</v>
      </c>
      <c r="Y17" s="13">
        <v>3</v>
      </c>
      <c r="Z17" s="8">
        <v>3</v>
      </c>
      <c r="AA17" s="8">
        <v>3</v>
      </c>
      <c r="AB17" s="8">
        <v>3</v>
      </c>
      <c r="AC17" s="8">
        <v>3</v>
      </c>
      <c r="AD17" s="8">
        <v>3</v>
      </c>
      <c r="AE17" s="13">
        <v>5</v>
      </c>
      <c r="AF17" s="13">
        <v>5</v>
      </c>
      <c r="AG17" s="13">
        <v>5</v>
      </c>
      <c r="AH17" s="13">
        <v>5</v>
      </c>
      <c r="AI17" s="13">
        <v>5</v>
      </c>
      <c r="AJ17" s="13">
        <v>5</v>
      </c>
      <c r="AK17" s="13">
        <v>5</v>
      </c>
      <c r="AL17" s="13">
        <v>5</v>
      </c>
      <c r="AM17" s="13">
        <v>5</v>
      </c>
      <c r="AN17" s="13">
        <v>5</v>
      </c>
      <c r="AO17" s="13">
        <v>5</v>
      </c>
      <c r="AP17" s="8">
        <v>5</v>
      </c>
      <c r="AQ17" s="8">
        <v>5</v>
      </c>
      <c r="AR17" s="8">
        <v>5</v>
      </c>
      <c r="AS17" s="8">
        <v>5</v>
      </c>
      <c r="AT17" s="8">
        <v>5</v>
      </c>
      <c r="AU17" s="8">
        <v>5</v>
      </c>
      <c r="AV17" s="8">
        <v>5</v>
      </c>
      <c r="AW17" s="8">
        <v>5</v>
      </c>
      <c r="AX17" s="8">
        <v>5</v>
      </c>
      <c r="AY17" s="8">
        <v>5</v>
      </c>
      <c r="AZ17" s="8">
        <v>5</v>
      </c>
      <c r="BA17" s="13">
        <v>5</v>
      </c>
      <c r="BB17" s="8">
        <v>5</v>
      </c>
      <c r="BC17" s="8">
        <v>5</v>
      </c>
      <c r="BD17" s="8">
        <v>5</v>
      </c>
      <c r="BE17" s="8">
        <v>5</v>
      </c>
      <c r="BF17" s="8">
        <v>5</v>
      </c>
      <c r="BG17" s="13">
        <f t="shared" si="0"/>
        <v>5</v>
      </c>
    </row>
    <row r="18" spans="1:59" s="13" customFormat="1" x14ac:dyDescent="0.3">
      <c r="A18" s="13">
        <v>8</v>
      </c>
      <c r="B18" s="13">
        <v>1</v>
      </c>
      <c r="C18" s="13">
        <v>3</v>
      </c>
      <c r="D18" s="8">
        <v>2</v>
      </c>
      <c r="E18" s="8">
        <v>3</v>
      </c>
      <c r="F18" s="8">
        <v>2</v>
      </c>
      <c r="G18" s="8">
        <v>3</v>
      </c>
      <c r="H18" s="8">
        <v>2</v>
      </c>
      <c r="I18" s="8">
        <v>3</v>
      </c>
      <c r="J18" s="8">
        <v>3</v>
      </c>
      <c r="K18" s="8">
        <v>3</v>
      </c>
      <c r="L18" s="8">
        <v>3</v>
      </c>
      <c r="M18" s="13">
        <v>2</v>
      </c>
      <c r="N18" s="8">
        <v>2</v>
      </c>
      <c r="O18" s="8">
        <v>3</v>
      </c>
      <c r="P18" s="8">
        <v>3</v>
      </c>
      <c r="Q18" s="8">
        <v>3</v>
      </c>
      <c r="R18" s="8">
        <v>3</v>
      </c>
      <c r="S18" s="8">
        <v>2</v>
      </c>
      <c r="T18" s="8">
        <v>3</v>
      </c>
      <c r="U18" s="8">
        <v>3</v>
      </c>
      <c r="V18" s="8">
        <v>3</v>
      </c>
      <c r="W18" s="8">
        <v>3</v>
      </c>
      <c r="X18" s="8">
        <v>3</v>
      </c>
      <c r="AE18" s="13">
        <v>4</v>
      </c>
      <c r="AF18" s="8">
        <v>4</v>
      </c>
      <c r="AG18" s="8">
        <v>4</v>
      </c>
      <c r="AH18" s="8">
        <v>4</v>
      </c>
      <c r="AI18" s="8">
        <v>5</v>
      </c>
      <c r="AJ18" s="8">
        <v>5</v>
      </c>
      <c r="AK18" s="8">
        <v>4</v>
      </c>
      <c r="AL18" s="8">
        <v>4</v>
      </c>
      <c r="AM18" s="8">
        <v>5</v>
      </c>
      <c r="AN18" s="8">
        <v>5</v>
      </c>
      <c r="AO18" s="13">
        <v>4</v>
      </c>
      <c r="AP18" s="8">
        <v>3.5</v>
      </c>
      <c r="AQ18" s="8">
        <v>4</v>
      </c>
      <c r="AR18" s="8">
        <v>4</v>
      </c>
      <c r="AS18" s="8">
        <v>4</v>
      </c>
      <c r="AT18" s="8">
        <v>4</v>
      </c>
      <c r="AU18" s="8">
        <v>4</v>
      </c>
      <c r="AV18" s="8">
        <v>5</v>
      </c>
      <c r="AW18" s="8">
        <v>4</v>
      </c>
      <c r="AX18" s="8">
        <v>4</v>
      </c>
      <c r="AY18" s="8">
        <v>4</v>
      </c>
      <c r="AZ18" s="8">
        <v>4</v>
      </c>
      <c r="BG18" s="13">
        <f t="shared" si="0"/>
        <v>4.2045454545454541</v>
      </c>
    </row>
    <row r="19" spans="1:59" s="13" customFormat="1" x14ac:dyDescent="0.3">
      <c r="A19" s="13">
        <v>8</v>
      </c>
      <c r="B19" s="13">
        <v>2</v>
      </c>
      <c r="C19" s="13">
        <v>2</v>
      </c>
      <c r="D19" s="8">
        <v>2</v>
      </c>
      <c r="E19" s="8">
        <v>1</v>
      </c>
      <c r="F19" s="8">
        <v>2</v>
      </c>
      <c r="G19" s="8">
        <v>3</v>
      </c>
      <c r="H19" s="8">
        <v>2</v>
      </c>
      <c r="I19" s="8">
        <v>3</v>
      </c>
      <c r="J19" s="8">
        <v>3</v>
      </c>
      <c r="K19" s="8">
        <v>3</v>
      </c>
      <c r="L19" s="8">
        <v>4</v>
      </c>
      <c r="M19" s="13">
        <v>3</v>
      </c>
      <c r="N19" s="8">
        <v>3</v>
      </c>
      <c r="O19" s="8">
        <v>3</v>
      </c>
      <c r="P19" s="8">
        <v>3</v>
      </c>
      <c r="Q19" s="8">
        <v>2</v>
      </c>
      <c r="R19" s="13">
        <v>0</v>
      </c>
      <c r="S19" s="13">
        <v>0</v>
      </c>
      <c r="T19" s="13">
        <v>0</v>
      </c>
      <c r="U19" s="13">
        <v>3</v>
      </c>
      <c r="V19" s="13">
        <v>3</v>
      </c>
      <c r="W19" s="13">
        <v>2</v>
      </c>
      <c r="X19" s="13">
        <v>3</v>
      </c>
      <c r="Y19" s="13">
        <v>5</v>
      </c>
      <c r="Z19" s="8">
        <v>4</v>
      </c>
      <c r="AA19" s="8">
        <v>5</v>
      </c>
      <c r="AB19" s="8">
        <v>5</v>
      </c>
      <c r="AC19" s="8">
        <v>5</v>
      </c>
      <c r="AD19" s="8">
        <v>4.5</v>
      </c>
      <c r="AE19" s="13">
        <v>4</v>
      </c>
      <c r="AF19" s="13">
        <v>5</v>
      </c>
      <c r="AG19" s="13">
        <v>5</v>
      </c>
      <c r="AH19" s="13">
        <v>5</v>
      </c>
      <c r="AI19" s="13">
        <v>5</v>
      </c>
      <c r="AJ19" s="13">
        <v>5</v>
      </c>
      <c r="AK19" s="13">
        <v>5</v>
      </c>
      <c r="AL19" s="13">
        <v>5</v>
      </c>
      <c r="AM19" s="13">
        <v>5</v>
      </c>
      <c r="AN19" s="13">
        <v>5</v>
      </c>
      <c r="AO19" s="13">
        <v>5</v>
      </c>
      <c r="AP19" s="8">
        <v>5</v>
      </c>
      <c r="AQ19" s="8">
        <v>5</v>
      </c>
      <c r="AR19" s="8">
        <v>5</v>
      </c>
      <c r="AS19" s="8">
        <v>5</v>
      </c>
      <c r="AT19" s="8">
        <v>5</v>
      </c>
      <c r="AU19" s="8">
        <v>5</v>
      </c>
      <c r="AV19" s="8">
        <v>5</v>
      </c>
      <c r="AW19" s="8">
        <v>5</v>
      </c>
      <c r="AX19" s="8">
        <v>5</v>
      </c>
      <c r="AY19" s="8">
        <v>5</v>
      </c>
      <c r="AZ19" s="8">
        <v>5</v>
      </c>
      <c r="BA19" s="13">
        <v>5</v>
      </c>
      <c r="BB19" s="8">
        <v>5</v>
      </c>
      <c r="BC19" s="8">
        <v>5</v>
      </c>
      <c r="BD19" s="8">
        <v>5</v>
      </c>
      <c r="BE19" s="8">
        <v>5</v>
      </c>
      <c r="BF19" s="8">
        <v>5</v>
      </c>
      <c r="BG19" s="13">
        <f t="shared" si="0"/>
        <v>4.9642857142857144</v>
      </c>
    </row>
    <row r="20" spans="1:59" s="13" customFormat="1" x14ac:dyDescent="0.3">
      <c r="A20" s="13">
        <v>9</v>
      </c>
      <c r="B20" s="13">
        <v>1</v>
      </c>
      <c r="C20" s="13">
        <v>3</v>
      </c>
      <c r="D20" s="8">
        <v>5</v>
      </c>
      <c r="E20" s="8">
        <v>4</v>
      </c>
      <c r="F20" s="8">
        <v>3</v>
      </c>
      <c r="G20" s="8">
        <v>4</v>
      </c>
      <c r="H20" s="8">
        <v>3</v>
      </c>
      <c r="I20" s="8">
        <v>3</v>
      </c>
      <c r="J20" s="8">
        <v>4</v>
      </c>
      <c r="K20" s="8">
        <v>4</v>
      </c>
      <c r="L20" s="8">
        <v>5</v>
      </c>
      <c r="M20" s="13">
        <v>3</v>
      </c>
      <c r="N20" s="8">
        <v>4</v>
      </c>
      <c r="O20" s="8">
        <v>4</v>
      </c>
      <c r="P20" s="8">
        <v>4</v>
      </c>
      <c r="Q20" s="8">
        <v>4</v>
      </c>
      <c r="R20" s="8">
        <v>4</v>
      </c>
      <c r="S20" s="8">
        <v>3</v>
      </c>
      <c r="T20" s="8">
        <v>4</v>
      </c>
      <c r="U20" s="8">
        <v>4</v>
      </c>
      <c r="V20" s="8">
        <v>4</v>
      </c>
      <c r="W20" s="8">
        <v>4</v>
      </c>
      <c r="X20" s="8">
        <v>4</v>
      </c>
      <c r="AE20" s="13">
        <v>5</v>
      </c>
      <c r="AF20" s="13">
        <v>5</v>
      </c>
      <c r="AG20" s="13">
        <v>5</v>
      </c>
      <c r="AH20" s="13">
        <v>5</v>
      </c>
      <c r="AI20" s="13">
        <v>5</v>
      </c>
      <c r="AJ20" s="13">
        <v>4</v>
      </c>
      <c r="AK20" s="13">
        <v>4</v>
      </c>
      <c r="AL20" s="13">
        <v>5</v>
      </c>
      <c r="AM20" s="13">
        <v>5</v>
      </c>
      <c r="AN20" s="13">
        <v>5</v>
      </c>
      <c r="AO20" s="13">
        <v>4</v>
      </c>
      <c r="AP20" s="8">
        <v>4</v>
      </c>
      <c r="AQ20" s="8">
        <v>5</v>
      </c>
      <c r="AR20" s="8">
        <v>4</v>
      </c>
      <c r="AS20" s="8">
        <v>4</v>
      </c>
      <c r="AT20" s="8">
        <v>4</v>
      </c>
      <c r="AU20" s="8">
        <v>5</v>
      </c>
      <c r="AV20" s="8">
        <v>5</v>
      </c>
      <c r="AW20" s="8">
        <v>5</v>
      </c>
      <c r="AX20" s="8">
        <v>4</v>
      </c>
      <c r="AY20" s="8">
        <v>4</v>
      </c>
      <c r="AZ20" s="8">
        <v>4</v>
      </c>
      <c r="BG20" s="13">
        <f t="shared" si="0"/>
        <v>4.5454545454545459</v>
      </c>
    </row>
    <row r="21" spans="1:59" s="13" customFormat="1" x14ac:dyDescent="0.3">
      <c r="A21" s="13">
        <v>9</v>
      </c>
      <c r="B21" s="13">
        <v>2</v>
      </c>
      <c r="C21" s="13">
        <v>4</v>
      </c>
      <c r="D21" s="8">
        <v>5</v>
      </c>
      <c r="E21" s="8">
        <v>5</v>
      </c>
      <c r="F21" s="8">
        <v>4</v>
      </c>
      <c r="G21" s="8">
        <v>3</v>
      </c>
      <c r="H21" s="8">
        <v>3</v>
      </c>
      <c r="I21" s="8">
        <v>4</v>
      </c>
      <c r="J21" s="8">
        <v>5</v>
      </c>
      <c r="K21" s="8">
        <v>4</v>
      </c>
      <c r="L21" s="8">
        <v>5</v>
      </c>
      <c r="M21" s="13">
        <v>4</v>
      </c>
      <c r="N21" s="8">
        <v>5</v>
      </c>
      <c r="O21" s="8">
        <v>4</v>
      </c>
      <c r="P21" s="8">
        <v>4</v>
      </c>
      <c r="Q21" s="8">
        <v>3</v>
      </c>
      <c r="R21" s="8">
        <v>4</v>
      </c>
      <c r="S21" s="8">
        <v>3</v>
      </c>
      <c r="T21" s="8">
        <v>4</v>
      </c>
      <c r="U21" s="8">
        <v>4</v>
      </c>
      <c r="V21" s="8">
        <v>4</v>
      </c>
      <c r="W21" s="8">
        <v>3</v>
      </c>
      <c r="X21" s="8">
        <v>3</v>
      </c>
      <c r="Y21" s="13">
        <v>5</v>
      </c>
      <c r="Z21" s="8">
        <v>5</v>
      </c>
      <c r="AA21" s="8">
        <v>5</v>
      </c>
      <c r="AB21" s="8">
        <v>5</v>
      </c>
      <c r="AC21" s="8">
        <v>5</v>
      </c>
      <c r="AD21" s="8">
        <v>5</v>
      </c>
      <c r="AE21" s="13">
        <v>5</v>
      </c>
      <c r="AF21" s="13">
        <v>5</v>
      </c>
      <c r="AG21" s="13">
        <v>5</v>
      </c>
      <c r="AH21" s="13">
        <v>5</v>
      </c>
      <c r="AI21" s="13">
        <v>5</v>
      </c>
      <c r="AJ21" s="13">
        <v>4</v>
      </c>
      <c r="AK21" s="13">
        <v>5</v>
      </c>
      <c r="AL21" s="13">
        <v>5</v>
      </c>
      <c r="AM21" s="13">
        <v>4</v>
      </c>
      <c r="AN21" s="13">
        <v>5</v>
      </c>
      <c r="AO21" s="13">
        <v>4</v>
      </c>
      <c r="AP21" s="8">
        <v>5</v>
      </c>
      <c r="AQ21" s="8">
        <v>5</v>
      </c>
      <c r="AR21" s="8">
        <v>4</v>
      </c>
      <c r="AS21" s="8">
        <v>4</v>
      </c>
      <c r="AT21" s="8">
        <v>5</v>
      </c>
      <c r="AU21" s="8">
        <v>5</v>
      </c>
      <c r="AV21" s="8">
        <v>5</v>
      </c>
      <c r="AW21" s="8">
        <v>5</v>
      </c>
      <c r="AX21" s="8">
        <v>5</v>
      </c>
      <c r="AY21" s="8">
        <v>5</v>
      </c>
      <c r="AZ21" s="8">
        <v>5</v>
      </c>
      <c r="BA21" s="13">
        <v>5</v>
      </c>
      <c r="BB21" s="8">
        <v>4</v>
      </c>
      <c r="BC21" s="8">
        <v>5</v>
      </c>
      <c r="BD21" s="8">
        <v>5</v>
      </c>
      <c r="BE21" s="8">
        <v>5</v>
      </c>
      <c r="BF21" s="8">
        <v>5</v>
      </c>
      <c r="BG21" s="13">
        <f t="shared" si="0"/>
        <v>4.7857142857142856</v>
      </c>
    </row>
    <row r="22" spans="1:59" s="13" customFormat="1" x14ac:dyDescent="0.3">
      <c r="A22" s="13">
        <v>10</v>
      </c>
      <c r="B22" s="13">
        <v>1</v>
      </c>
      <c r="C22" s="13">
        <v>2</v>
      </c>
      <c r="D22" s="8">
        <v>3</v>
      </c>
      <c r="E22" s="8">
        <v>3</v>
      </c>
      <c r="F22" s="8">
        <v>2</v>
      </c>
      <c r="G22" s="8">
        <v>3</v>
      </c>
      <c r="H22" s="13">
        <v>0</v>
      </c>
      <c r="I22" s="8">
        <v>2</v>
      </c>
      <c r="J22" s="8">
        <v>3</v>
      </c>
      <c r="K22" s="8">
        <v>3</v>
      </c>
      <c r="L22" s="8">
        <v>4</v>
      </c>
      <c r="M22" s="13">
        <v>3</v>
      </c>
      <c r="N22" s="8">
        <v>3</v>
      </c>
      <c r="O22" s="8">
        <v>3</v>
      </c>
      <c r="P22" s="13">
        <v>0</v>
      </c>
      <c r="Q22" s="13">
        <v>0</v>
      </c>
      <c r="R22" s="8">
        <v>3</v>
      </c>
      <c r="S22" s="13">
        <v>0</v>
      </c>
      <c r="T22" s="8">
        <v>3</v>
      </c>
      <c r="U22" s="8">
        <v>3</v>
      </c>
      <c r="V22" s="8">
        <v>2</v>
      </c>
      <c r="W22" s="8">
        <v>2</v>
      </c>
      <c r="X22" s="13">
        <v>0</v>
      </c>
      <c r="AE22" s="13">
        <v>4</v>
      </c>
      <c r="AF22" s="13">
        <v>4</v>
      </c>
      <c r="AG22" s="13">
        <v>4</v>
      </c>
      <c r="AH22" s="13">
        <v>5</v>
      </c>
      <c r="AI22" s="13">
        <v>5</v>
      </c>
      <c r="AJ22" s="13">
        <v>4</v>
      </c>
      <c r="AK22" s="13">
        <v>4</v>
      </c>
      <c r="AL22" s="13">
        <v>4</v>
      </c>
      <c r="AM22" s="13">
        <v>5</v>
      </c>
      <c r="AN22" s="13">
        <v>5</v>
      </c>
      <c r="AO22" s="13">
        <v>5</v>
      </c>
      <c r="AP22" s="8">
        <v>4</v>
      </c>
      <c r="AQ22" s="8">
        <v>4</v>
      </c>
      <c r="AR22" s="8">
        <v>4</v>
      </c>
      <c r="AS22" s="8">
        <v>3</v>
      </c>
      <c r="AT22" s="8">
        <v>3</v>
      </c>
      <c r="AU22" s="8">
        <v>3</v>
      </c>
      <c r="AV22" s="8">
        <v>5</v>
      </c>
      <c r="AW22" s="8">
        <v>4</v>
      </c>
      <c r="AX22" s="8">
        <v>5</v>
      </c>
      <c r="AY22" s="8">
        <v>4</v>
      </c>
      <c r="AZ22" s="8">
        <v>4</v>
      </c>
      <c r="BG22" s="13">
        <f t="shared" si="0"/>
        <v>4.1818181818181817</v>
      </c>
    </row>
    <row r="23" spans="1:59" s="13" customFormat="1" x14ac:dyDescent="0.3">
      <c r="A23" s="13">
        <v>10</v>
      </c>
      <c r="B23" s="13">
        <v>2</v>
      </c>
      <c r="C23" s="13">
        <v>3</v>
      </c>
      <c r="D23" s="8">
        <v>4</v>
      </c>
      <c r="E23" s="8">
        <v>4</v>
      </c>
      <c r="F23" s="8">
        <v>4</v>
      </c>
      <c r="G23" s="8">
        <v>3</v>
      </c>
      <c r="H23" s="8">
        <v>3</v>
      </c>
      <c r="I23" s="8">
        <v>3</v>
      </c>
      <c r="J23" s="8">
        <v>4</v>
      </c>
      <c r="K23" s="8">
        <v>4</v>
      </c>
      <c r="L23" s="8">
        <v>4</v>
      </c>
      <c r="M23" s="13">
        <v>5</v>
      </c>
      <c r="N23" s="8">
        <v>5</v>
      </c>
      <c r="O23" s="8">
        <v>5</v>
      </c>
      <c r="P23" s="8">
        <v>5</v>
      </c>
      <c r="Q23" s="8">
        <v>4</v>
      </c>
      <c r="R23" s="8">
        <v>5</v>
      </c>
      <c r="S23" s="8">
        <v>2</v>
      </c>
      <c r="T23" s="8">
        <v>2</v>
      </c>
      <c r="U23" s="8">
        <v>3</v>
      </c>
      <c r="V23" s="8">
        <v>4</v>
      </c>
      <c r="W23" s="8">
        <v>2</v>
      </c>
      <c r="X23" s="8">
        <v>3</v>
      </c>
      <c r="Y23" s="13">
        <v>5</v>
      </c>
      <c r="Z23" s="8">
        <v>5</v>
      </c>
      <c r="AA23" s="8">
        <v>5</v>
      </c>
      <c r="AB23" s="8">
        <v>5</v>
      </c>
      <c r="AC23" s="8">
        <v>5</v>
      </c>
      <c r="AD23" s="8">
        <v>5</v>
      </c>
      <c r="AE23" s="13">
        <v>4</v>
      </c>
      <c r="AF23" s="13">
        <v>4</v>
      </c>
      <c r="AG23" s="13">
        <v>5</v>
      </c>
      <c r="AH23" s="13">
        <v>5</v>
      </c>
      <c r="AI23" s="13">
        <v>5</v>
      </c>
      <c r="AJ23" s="13">
        <v>4</v>
      </c>
      <c r="AK23" s="13">
        <v>5</v>
      </c>
      <c r="AL23" s="13">
        <v>5</v>
      </c>
      <c r="AM23" s="13">
        <v>4</v>
      </c>
      <c r="AN23" s="13">
        <v>5</v>
      </c>
      <c r="AO23" s="13">
        <v>4</v>
      </c>
      <c r="AP23" s="8">
        <v>4</v>
      </c>
      <c r="AQ23" s="8">
        <v>5</v>
      </c>
      <c r="AR23" s="8">
        <v>5</v>
      </c>
      <c r="AS23" s="8">
        <v>5</v>
      </c>
      <c r="AT23" s="8">
        <v>3</v>
      </c>
      <c r="AU23" s="8">
        <v>4</v>
      </c>
      <c r="AV23" s="8">
        <v>5</v>
      </c>
      <c r="AW23" s="8">
        <v>4</v>
      </c>
      <c r="AX23" s="8">
        <v>4</v>
      </c>
      <c r="AY23" s="8">
        <v>5</v>
      </c>
      <c r="AZ23" s="8">
        <v>4</v>
      </c>
      <c r="BA23" s="13">
        <v>5</v>
      </c>
      <c r="BB23" s="8">
        <v>5</v>
      </c>
      <c r="BC23" s="8">
        <v>5</v>
      </c>
      <c r="BD23" s="8">
        <v>5</v>
      </c>
      <c r="BE23" s="8">
        <v>5</v>
      </c>
      <c r="BF23" s="8">
        <v>5</v>
      </c>
      <c r="BG23" s="13">
        <f t="shared" si="0"/>
        <v>4.5714285714285712</v>
      </c>
    </row>
    <row r="24" spans="1:59" s="13" customFormat="1" x14ac:dyDescent="0.3">
      <c r="A24" s="13">
        <v>11</v>
      </c>
      <c r="B24" s="13">
        <v>1</v>
      </c>
      <c r="C24" s="13">
        <v>3</v>
      </c>
      <c r="D24" s="8">
        <v>3</v>
      </c>
      <c r="E24" s="8">
        <v>3</v>
      </c>
      <c r="F24" s="8">
        <v>2</v>
      </c>
      <c r="G24" s="13">
        <v>2</v>
      </c>
      <c r="H24" s="8">
        <v>2</v>
      </c>
      <c r="I24" s="8">
        <v>2</v>
      </c>
      <c r="J24" s="13">
        <v>2</v>
      </c>
      <c r="K24" s="8">
        <v>1</v>
      </c>
      <c r="L24" s="8">
        <v>3</v>
      </c>
      <c r="M24" s="13">
        <v>2</v>
      </c>
      <c r="N24" s="8">
        <v>3</v>
      </c>
      <c r="O24" s="8">
        <v>3</v>
      </c>
      <c r="P24" s="13">
        <v>2</v>
      </c>
      <c r="Q24" s="8">
        <v>2</v>
      </c>
      <c r="R24" s="8">
        <v>3</v>
      </c>
      <c r="S24" s="13">
        <v>3</v>
      </c>
      <c r="T24" s="8">
        <v>2</v>
      </c>
      <c r="U24" s="8">
        <v>3</v>
      </c>
      <c r="V24" s="13">
        <v>3</v>
      </c>
      <c r="W24" s="8">
        <v>3</v>
      </c>
      <c r="X24" s="8">
        <v>3</v>
      </c>
      <c r="AE24" s="13">
        <v>4</v>
      </c>
      <c r="AF24" s="13">
        <v>3</v>
      </c>
      <c r="AG24" s="13">
        <v>3</v>
      </c>
      <c r="AH24" s="13">
        <v>3</v>
      </c>
      <c r="AI24" s="13">
        <v>3</v>
      </c>
      <c r="AJ24" s="13">
        <v>3</v>
      </c>
      <c r="AK24" s="13">
        <v>5</v>
      </c>
      <c r="AL24" s="13">
        <v>4</v>
      </c>
      <c r="AM24" s="13">
        <v>3</v>
      </c>
      <c r="AN24" s="13">
        <v>4</v>
      </c>
      <c r="AO24" s="13">
        <v>4</v>
      </c>
      <c r="AP24" s="8">
        <v>4</v>
      </c>
      <c r="AQ24" s="8">
        <v>4</v>
      </c>
      <c r="AR24" s="8">
        <v>4</v>
      </c>
      <c r="AS24" s="8">
        <v>4</v>
      </c>
      <c r="AT24" s="8">
        <v>3</v>
      </c>
      <c r="AU24" s="8">
        <v>4</v>
      </c>
      <c r="AV24" s="8">
        <v>3</v>
      </c>
      <c r="AW24" s="8">
        <v>4</v>
      </c>
      <c r="AX24" s="8">
        <v>4</v>
      </c>
      <c r="AY24" s="8">
        <v>4</v>
      </c>
      <c r="AZ24" s="8">
        <v>4</v>
      </c>
      <c r="BG24" s="13">
        <f t="shared" si="0"/>
        <v>3.6818181818181817</v>
      </c>
    </row>
    <row r="25" spans="1:59" s="13" customFormat="1" x14ac:dyDescent="0.3">
      <c r="A25" s="13">
        <v>11</v>
      </c>
      <c r="B25" s="13">
        <v>2</v>
      </c>
      <c r="C25" s="13">
        <v>2</v>
      </c>
      <c r="D25" s="8">
        <v>3</v>
      </c>
      <c r="E25" s="8">
        <v>3</v>
      </c>
      <c r="F25" s="8">
        <v>3</v>
      </c>
      <c r="G25" s="8">
        <v>3</v>
      </c>
      <c r="H25" s="8">
        <v>2</v>
      </c>
      <c r="I25" s="8">
        <v>2</v>
      </c>
      <c r="J25" s="8">
        <v>3</v>
      </c>
      <c r="K25" s="8">
        <v>2</v>
      </c>
      <c r="L25" s="8">
        <v>3</v>
      </c>
      <c r="M25" s="13">
        <v>3</v>
      </c>
      <c r="N25" s="8">
        <v>3</v>
      </c>
      <c r="O25" s="8">
        <v>3</v>
      </c>
      <c r="P25" s="8">
        <v>2</v>
      </c>
      <c r="Q25" s="8">
        <v>4</v>
      </c>
      <c r="R25" s="8">
        <v>2</v>
      </c>
      <c r="S25" s="8">
        <v>2</v>
      </c>
      <c r="T25" s="8">
        <v>3</v>
      </c>
      <c r="U25" s="8">
        <v>2</v>
      </c>
      <c r="V25" s="8">
        <v>3</v>
      </c>
      <c r="W25" s="8">
        <v>2</v>
      </c>
      <c r="X25" s="8">
        <v>2</v>
      </c>
      <c r="Y25" s="13">
        <v>3</v>
      </c>
      <c r="Z25" s="8">
        <v>3</v>
      </c>
      <c r="AA25" s="8">
        <v>3</v>
      </c>
      <c r="AB25" s="8">
        <v>2</v>
      </c>
      <c r="AC25" s="8">
        <v>3</v>
      </c>
      <c r="AD25" s="8">
        <v>3</v>
      </c>
      <c r="AE25" s="13">
        <v>4</v>
      </c>
      <c r="AF25" s="13">
        <v>4</v>
      </c>
      <c r="AG25" s="13">
        <v>5</v>
      </c>
      <c r="AH25" s="13">
        <v>4</v>
      </c>
      <c r="AI25" s="13">
        <v>3</v>
      </c>
      <c r="AJ25" s="13">
        <v>4</v>
      </c>
      <c r="AK25" s="13">
        <v>4</v>
      </c>
      <c r="AL25" s="13">
        <v>4</v>
      </c>
      <c r="AM25" s="13">
        <v>5</v>
      </c>
      <c r="AN25" s="13">
        <v>5</v>
      </c>
      <c r="AO25" s="13">
        <v>4</v>
      </c>
      <c r="AP25" s="8">
        <v>4</v>
      </c>
      <c r="AQ25" s="8">
        <v>4</v>
      </c>
      <c r="AR25" s="8">
        <v>5</v>
      </c>
      <c r="AS25" s="8">
        <v>5</v>
      </c>
      <c r="AT25" s="8">
        <v>5</v>
      </c>
      <c r="AU25" s="8">
        <v>5</v>
      </c>
      <c r="AV25" s="8">
        <v>5</v>
      </c>
      <c r="AW25" s="8">
        <v>4</v>
      </c>
      <c r="AX25" s="8">
        <v>4</v>
      </c>
      <c r="AY25" s="8">
        <v>4</v>
      </c>
      <c r="AZ25" s="8">
        <v>4</v>
      </c>
      <c r="BA25" s="13">
        <v>5</v>
      </c>
      <c r="BB25" s="8">
        <v>5</v>
      </c>
      <c r="BC25" s="8">
        <v>5</v>
      </c>
      <c r="BD25" s="8">
        <v>5</v>
      </c>
      <c r="BE25" s="8">
        <v>5</v>
      </c>
      <c r="BF25" s="8">
        <v>4</v>
      </c>
      <c r="BG25" s="13">
        <f t="shared" si="0"/>
        <v>4.4285714285714288</v>
      </c>
    </row>
    <row r="26" spans="1:59" s="13" customFormat="1" x14ac:dyDescent="0.3">
      <c r="A26" s="13">
        <v>12</v>
      </c>
      <c r="B26" s="13">
        <v>1</v>
      </c>
      <c r="C26" s="13">
        <v>4</v>
      </c>
      <c r="D26" s="8">
        <v>4</v>
      </c>
      <c r="E26" s="8">
        <v>4</v>
      </c>
      <c r="F26" s="8">
        <v>5</v>
      </c>
      <c r="G26" s="8">
        <v>4</v>
      </c>
      <c r="H26" s="13">
        <v>0</v>
      </c>
      <c r="I26" s="13">
        <v>0</v>
      </c>
      <c r="J26" s="13">
        <v>0</v>
      </c>
      <c r="K26" s="13">
        <v>0</v>
      </c>
      <c r="L26" s="13">
        <v>4</v>
      </c>
      <c r="M26" s="13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13">
        <v>3</v>
      </c>
      <c r="V26" s="8">
        <v>0</v>
      </c>
      <c r="W26" s="8">
        <v>0</v>
      </c>
      <c r="X26" s="8">
        <v>0</v>
      </c>
      <c r="AE26" s="13">
        <v>4</v>
      </c>
      <c r="AF26" s="13">
        <v>4</v>
      </c>
      <c r="AG26" s="13">
        <v>4</v>
      </c>
      <c r="AH26" s="13">
        <v>3</v>
      </c>
      <c r="AI26" s="13">
        <v>5</v>
      </c>
      <c r="AJ26" s="13">
        <v>4</v>
      </c>
      <c r="AK26" s="13">
        <v>3</v>
      </c>
      <c r="AL26" s="13">
        <v>3</v>
      </c>
      <c r="AM26" s="13">
        <v>2</v>
      </c>
      <c r="AN26" s="13">
        <v>4</v>
      </c>
      <c r="AO26" s="13">
        <v>3</v>
      </c>
      <c r="AP26" s="8">
        <v>2</v>
      </c>
      <c r="AQ26" s="8">
        <v>2</v>
      </c>
      <c r="AR26" s="13">
        <v>0</v>
      </c>
      <c r="AS26" s="13">
        <v>2</v>
      </c>
      <c r="AT26" s="13">
        <v>0</v>
      </c>
      <c r="AU26" s="13">
        <v>0</v>
      </c>
      <c r="AV26" s="13">
        <v>4</v>
      </c>
      <c r="AW26" s="13">
        <v>3</v>
      </c>
      <c r="AX26" s="13">
        <v>3</v>
      </c>
      <c r="AY26" s="13">
        <v>3</v>
      </c>
      <c r="AZ26" s="13">
        <v>3</v>
      </c>
      <c r="BG26" s="13">
        <f t="shared" si="0"/>
        <v>2.7727272727272729</v>
      </c>
    </row>
    <row r="27" spans="1:59" s="13" customFormat="1" x14ac:dyDescent="0.3">
      <c r="A27" s="13">
        <v>12</v>
      </c>
      <c r="B27" s="13">
        <v>2</v>
      </c>
      <c r="C27" s="13">
        <v>4</v>
      </c>
      <c r="D27" s="8">
        <v>4</v>
      </c>
      <c r="E27" s="8">
        <v>4</v>
      </c>
      <c r="F27" s="8">
        <v>3</v>
      </c>
      <c r="G27" s="8">
        <v>3</v>
      </c>
      <c r="H27" s="8">
        <v>3</v>
      </c>
      <c r="I27" s="13">
        <v>0</v>
      </c>
      <c r="J27" s="13">
        <v>0</v>
      </c>
      <c r="K27" s="13">
        <v>0</v>
      </c>
      <c r="L27" s="13" t="s">
        <v>65</v>
      </c>
      <c r="M27" s="13">
        <v>3</v>
      </c>
      <c r="N27" s="13">
        <v>3</v>
      </c>
      <c r="O27" s="13">
        <v>0</v>
      </c>
      <c r="P27" s="13">
        <v>0</v>
      </c>
      <c r="Q27" s="13">
        <v>0</v>
      </c>
      <c r="R27" s="13">
        <v>0</v>
      </c>
      <c r="S27" s="13">
        <v>4</v>
      </c>
      <c r="T27" s="13">
        <v>0</v>
      </c>
      <c r="U27" s="13">
        <v>4</v>
      </c>
      <c r="V27" s="13">
        <v>4</v>
      </c>
      <c r="W27" s="13">
        <v>4</v>
      </c>
      <c r="X27" s="13">
        <v>4</v>
      </c>
      <c r="Y27" s="13">
        <v>4</v>
      </c>
      <c r="Z27" s="8">
        <v>5</v>
      </c>
      <c r="AA27" s="8">
        <v>5</v>
      </c>
      <c r="AB27" s="8">
        <v>4</v>
      </c>
      <c r="AC27" s="8">
        <v>4</v>
      </c>
      <c r="AD27" s="8">
        <v>5</v>
      </c>
      <c r="AE27" s="13">
        <v>4</v>
      </c>
      <c r="AF27" s="13">
        <v>4</v>
      </c>
      <c r="AG27" s="13">
        <v>4</v>
      </c>
      <c r="AH27" s="13">
        <v>4</v>
      </c>
      <c r="AI27" s="13">
        <v>5</v>
      </c>
      <c r="AJ27" s="13">
        <v>5</v>
      </c>
      <c r="AK27" s="13">
        <v>5</v>
      </c>
      <c r="AL27" s="13">
        <v>4</v>
      </c>
      <c r="AM27" s="13">
        <v>4</v>
      </c>
      <c r="AN27" s="13">
        <v>4</v>
      </c>
      <c r="AO27" s="13">
        <v>4</v>
      </c>
      <c r="AP27" s="8">
        <v>4</v>
      </c>
      <c r="AQ27" s="8">
        <v>4</v>
      </c>
      <c r="AR27" s="8">
        <v>4</v>
      </c>
      <c r="AS27" s="8">
        <v>4</v>
      </c>
      <c r="AT27" s="8">
        <v>4</v>
      </c>
      <c r="AU27" s="8">
        <v>4</v>
      </c>
      <c r="AV27" s="8">
        <v>4</v>
      </c>
      <c r="AW27" s="13">
        <f>AVERAGE(AU27:AV27)</f>
        <v>4</v>
      </c>
      <c r="BG27" s="13">
        <f t="shared" si="0"/>
        <v>4.1578947368421053</v>
      </c>
    </row>
    <row r="28" spans="1:59" s="64" customFormat="1" x14ac:dyDescent="0.3">
      <c r="A28" s="64">
        <v>13</v>
      </c>
      <c r="BG28" s="13" t="e">
        <f t="shared" si="0"/>
        <v>#DIV/0!</v>
      </c>
    </row>
    <row r="29" spans="1:59" s="64" customFormat="1" x14ac:dyDescent="0.3">
      <c r="A29" s="64">
        <v>13</v>
      </c>
      <c r="BG29" s="13" t="e">
        <f t="shared" si="0"/>
        <v>#DIV/0!</v>
      </c>
    </row>
    <row r="30" spans="1:59" s="13" customFormat="1" x14ac:dyDescent="0.3">
      <c r="A30" s="13">
        <v>14</v>
      </c>
      <c r="B30" s="13">
        <v>1</v>
      </c>
      <c r="C30" s="13">
        <v>4</v>
      </c>
      <c r="D30" s="8">
        <v>4</v>
      </c>
      <c r="E30" s="8">
        <v>3</v>
      </c>
      <c r="F30" s="8">
        <v>3</v>
      </c>
      <c r="G30" s="8">
        <v>4</v>
      </c>
      <c r="H30" s="8">
        <v>4</v>
      </c>
      <c r="I30" s="8">
        <v>2</v>
      </c>
      <c r="J30" s="8">
        <v>4</v>
      </c>
      <c r="K30" s="8">
        <v>3</v>
      </c>
      <c r="L30" s="8">
        <v>3</v>
      </c>
      <c r="M30" s="13">
        <v>3</v>
      </c>
      <c r="N30" s="8">
        <v>3</v>
      </c>
      <c r="O30" s="8">
        <v>3</v>
      </c>
      <c r="P30" s="13">
        <v>0</v>
      </c>
      <c r="Q30" s="13">
        <v>3</v>
      </c>
      <c r="R30" s="13">
        <v>3</v>
      </c>
      <c r="S30" s="13">
        <v>3</v>
      </c>
      <c r="T30" s="13">
        <v>0</v>
      </c>
      <c r="U30" s="13">
        <v>3</v>
      </c>
      <c r="V30" s="13">
        <v>3</v>
      </c>
      <c r="W30" s="13">
        <v>3</v>
      </c>
      <c r="X30" s="13">
        <v>4</v>
      </c>
      <c r="AE30" s="13">
        <v>5</v>
      </c>
      <c r="AF30" s="13">
        <v>5</v>
      </c>
      <c r="AG30" s="13">
        <v>5</v>
      </c>
      <c r="AH30" s="13">
        <v>5</v>
      </c>
      <c r="AI30" s="13">
        <v>5</v>
      </c>
      <c r="AJ30" s="13">
        <v>5</v>
      </c>
      <c r="AK30" s="13">
        <v>5</v>
      </c>
      <c r="AL30" s="13">
        <v>5</v>
      </c>
      <c r="AM30" s="13">
        <v>5</v>
      </c>
      <c r="AN30" s="13">
        <v>5</v>
      </c>
      <c r="AO30" s="13">
        <v>5</v>
      </c>
      <c r="AP30" s="8">
        <v>5</v>
      </c>
      <c r="AQ30" s="8">
        <v>5</v>
      </c>
      <c r="AR30" s="8">
        <v>5</v>
      </c>
      <c r="AS30" s="8">
        <v>5</v>
      </c>
      <c r="AT30" s="8">
        <v>5</v>
      </c>
      <c r="AU30" s="8">
        <v>5</v>
      </c>
      <c r="AV30" s="8">
        <v>5</v>
      </c>
      <c r="AW30" s="8">
        <v>5</v>
      </c>
      <c r="AX30" s="8">
        <v>5</v>
      </c>
      <c r="AY30" s="8">
        <v>5</v>
      </c>
      <c r="AZ30" s="8">
        <v>5</v>
      </c>
      <c r="BB30" s="8"/>
      <c r="BC30" s="8"/>
      <c r="BD30" s="8"/>
      <c r="BE30" s="8"/>
      <c r="BF30" s="8"/>
      <c r="BG30" s="13">
        <f t="shared" si="0"/>
        <v>5</v>
      </c>
    </row>
    <row r="31" spans="1:59" s="13" customFormat="1" x14ac:dyDescent="0.3">
      <c r="A31" s="13">
        <v>14</v>
      </c>
      <c r="B31" s="13">
        <v>2</v>
      </c>
      <c r="C31" s="13">
        <v>4</v>
      </c>
      <c r="D31" s="8">
        <v>4</v>
      </c>
      <c r="E31" s="8">
        <v>3</v>
      </c>
      <c r="F31" s="8">
        <v>3</v>
      </c>
      <c r="G31" s="8">
        <v>4</v>
      </c>
      <c r="H31" s="8">
        <v>4</v>
      </c>
      <c r="I31" s="13">
        <v>0</v>
      </c>
      <c r="J31" s="13">
        <v>4</v>
      </c>
      <c r="K31" s="13">
        <v>3</v>
      </c>
      <c r="L31" s="13">
        <v>4</v>
      </c>
      <c r="M31" s="13">
        <v>3</v>
      </c>
      <c r="N31" s="8">
        <v>3</v>
      </c>
      <c r="O31" s="13">
        <v>0</v>
      </c>
      <c r="P31" s="13">
        <v>0</v>
      </c>
      <c r="Q31" s="13">
        <v>3</v>
      </c>
      <c r="R31" s="13">
        <v>0</v>
      </c>
      <c r="S31" s="13">
        <v>4</v>
      </c>
      <c r="T31" s="13">
        <v>4</v>
      </c>
      <c r="U31" s="13">
        <v>4</v>
      </c>
      <c r="V31" s="13">
        <v>0</v>
      </c>
      <c r="W31" s="13">
        <v>0</v>
      </c>
      <c r="X31" s="13">
        <v>4</v>
      </c>
      <c r="Y31" s="13">
        <v>5</v>
      </c>
      <c r="Z31" s="8">
        <v>5</v>
      </c>
      <c r="AA31" s="8">
        <v>5</v>
      </c>
      <c r="AB31" s="8">
        <v>5</v>
      </c>
      <c r="AC31" s="8">
        <v>5</v>
      </c>
      <c r="AD31" s="8">
        <v>5</v>
      </c>
      <c r="AE31" s="13">
        <v>5</v>
      </c>
      <c r="AF31" s="13">
        <v>5</v>
      </c>
      <c r="AG31" s="13">
        <v>5</v>
      </c>
      <c r="AH31" s="13">
        <v>5</v>
      </c>
      <c r="AI31" s="13">
        <v>5</v>
      </c>
      <c r="AJ31" s="13">
        <v>5</v>
      </c>
      <c r="AK31" s="13">
        <v>5</v>
      </c>
      <c r="AL31" s="13">
        <v>5</v>
      </c>
      <c r="AM31" s="13">
        <v>4</v>
      </c>
      <c r="AN31" s="13">
        <v>5</v>
      </c>
      <c r="AO31" s="13">
        <v>3</v>
      </c>
      <c r="AP31" s="8">
        <v>4</v>
      </c>
      <c r="AQ31" s="8">
        <v>4</v>
      </c>
      <c r="AR31" s="8">
        <v>3</v>
      </c>
      <c r="AS31" s="8">
        <v>4</v>
      </c>
      <c r="AT31" s="8">
        <v>4</v>
      </c>
      <c r="AU31" s="8">
        <v>5</v>
      </c>
      <c r="AV31" s="8">
        <v>5</v>
      </c>
      <c r="AW31" s="8">
        <v>5</v>
      </c>
      <c r="AX31" s="13">
        <v>0</v>
      </c>
      <c r="AZ31" s="13">
        <v>4</v>
      </c>
      <c r="BA31" s="13">
        <v>5</v>
      </c>
      <c r="BB31" s="8">
        <v>5</v>
      </c>
      <c r="BC31" s="8">
        <v>5</v>
      </c>
      <c r="BD31" s="8">
        <v>5</v>
      </c>
      <c r="BE31" s="8">
        <v>5</v>
      </c>
      <c r="BF31" s="8">
        <v>5</v>
      </c>
      <c r="BG31" s="13">
        <f t="shared" si="0"/>
        <v>4.4444444444444446</v>
      </c>
    </row>
    <row r="32" spans="1:59" s="13" customFormat="1" x14ac:dyDescent="0.3">
      <c r="A32" s="13">
        <v>15</v>
      </c>
      <c r="B32" s="13">
        <v>1</v>
      </c>
      <c r="C32" s="13">
        <v>5</v>
      </c>
      <c r="D32" s="8">
        <v>4</v>
      </c>
      <c r="E32" s="8">
        <v>5</v>
      </c>
      <c r="F32" s="8">
        <v>5</v>
      </c>
      <c r="G32" s="8">
        <v>5</v>
      </c>
      <c r="H32" s="8">
        <v>5</v>
      </c>
      <c r="I32" s="8">
        <v>2</v>
      </c>
      <c r="J32" s="8">
        <v>3</v>
      </c>
      <c r="K32" s="8">
        <v>3</v>
      </c>
      <c r="L32" s="8">
        <v>5</v>
      </c>
      <c r="M32" s="13">
        <v>4</v>
      </c>
      <c r="N32" s="8">
        <v>3</v>
      </c>
      <c r="O32" s="8">
        <v>3</v>
      </c>
      <c r="P32" s="8">
        <v>3</v>
      </c>
      <c r="Q32" s="8">
        <v>5</v>
      </c>
      <c r="R32" s="8">
        <v>1</v>
      </c>
      <c r="S32" s="8">
        <v>5</v>
      </c>
      <c r="T32" s="8">
        <v>5</v>
      </c>
      <c r="U32" s="8">
        <v>5</v>
      </c>
      <c r="V32" s="8">
        <v>1</v>
      </c>
      <c r="W32" s="8">
        <v>3</v>
      </c>
      <c r="X32" s="8">
        <v>3</v>
      </c>
      <c r="AE32" s="13">
        <v>5</v>
      </c>
      <c r="AF32" s="13">
        <v>5</v>
      </c>
      <c r="AG32" s="13">
        <v>4</v>
      </c>
      <c r="AH32" s="13">
        <v>5</v>
      </c>
      <c r="AI32" s="13">
        <v>4</v>
      </c>
      <c r="AJ32" s="13">
        <v>5</v>
      </c>
      <c r="AK32" s="13">
        <v>5</v>
      </c>
      <c r="AL32" s="13">
        <v>5</v>
      </c>
      <c r="AM32" s="13">
        <v>5</v>
      </c>
      <c r="AN32" s="13">
        <v>5</v>
      </c>
      <c r="AO32" s="13">
        <v>5</v>
      </c>
      <c r="AP32" s="8">
        <v>5</v>
      </c>
      <c r="AQ32" s="8">
        <v>5</v>
      </c>
      <c r="AR32" s="8">
        <v>5</v>
      </c>
      <c r="AS32" s="8">
        <v>5</v>
      </c>
      <c r="AT32" s="8">
        <v>5</v>
      </c>
      <c r="AU32" s="8">
        <v>5</v>
      </c>
      <c r="AV32" s="8">
        <v>5</v>
      </c>
      <c r="AW32" s="8">
        <v>5</v>
      </c>
      <c r="AX32" s="8">
        <v>5</v>
      </c>
      <c r="AY32" s="8">
        <v>5</v>
      </c>
      <c r="AZ32" s="8">
        <v>5</v>
      </c>
      <c r="BG32" s="13">
        <f t="shared" si="0"/>
        <v>4.9090909090909092</v>
      </c>
    </row>
    <row r="33" spans="1:59" s="13" customFormat="1" x14ac:dyDescent="0.3">
      <c r="A33" s="13">
        <v>15</v>
      </c>
      <c r="B33" s="55"/>
      <c r="BG33" s="13" t="e">
        <f t="shared" si="0"/>
        <v>#DIV/0!</v>
      </c>
    </row>
    <row r="34" spans="1:59" s="13" customFormat="1" x14ac:dyDescent="0.3">
      <c r="A34" s="13">
        <v>16</v>
      </c>
      <c r="B34" s="13">
        <v>1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13">
        <v>5</v>
      </c>
      <c r="AF34" s="13">
        <v>5</v>
      </c>
      <c r="AG34" s="13">
        <v>5</v>
      </c>
      <c r="AH34" s="13">
        <v>5</v>
      </c>
      <c r="AI34" s="13">
        <v>5</v>
      </c>
      <c r="AJ34" s="13">
        <v>5</v>
      </c>
      <c r="AK34" s="13">
        <v>5</v>
      </c>
      <c r="AL34" s="13">
        <v>5</v>
      </c>
      <c r="AM34" s="13">
        <v>5</v>
      </c>
      <c r="AN34" s="13">
        <v>5</v>
      </c>
      <c r="AO34" s="13">
        <v>5</v>
      </c>
      <c r="AP34" s="8">
        <v>5</v>
      </c>
      <c r="AQ34" s="8">
        <v>5</v>
      </c>
      <c r="AR34" s="8">
        <v>5</v>
      </c>
      <c r="AS34" s="8">
        <v>5</v>
      </c>
      <c r="AT34" s="8">
        <v>5</v>
      </c>
      <c r="AU34" s="8">
        <v>5</v>
      </c>
      <c r="AV34" s="8">
        <v>5</v>
      </c>
      <c r="AW34" s="8">
        <v>5</v>
      </c>
      <c r="AX34" s="8">
        <v>5</v>
      </c>
      <c r="AY34" s="8">
        <v>5</v>
      </c>
      <c r="AZ34" s="8">
        <v>5</v>
      </c>
      <c r="BG34" s="13">
        <f t="shared" si="0"/>
        <v>5</v>
      </c>
    </row>
    <row r="35" spans="1:59" s="13" customFormat="1" x14ac:dyDescent="0.3">
      <c r="A35" s="13">
        <v>16</v>
      </c>
      <c r="BG35" s="13" t="e">
        <f t="shared" si="0"/>
        <v>#DIV/0!</v>
      </c>
    </row>
    <row r="36" spans="1:59" s="13" customFormat="1" x14ac:dyDescent="0.3">
      <c r="A36" s="13">
        <v>17</v>
      </c>
      <c r="B36" s="13">
        <v>2</v>
      </c>
      <c r="C36" s="13">
        <v>2.5</v>
      </c>
      <c r="D36" s="8">
        <v>2</v>
      </c>
      <c r="E36" s="8">
        <v>2</v>
      </c>
      <c r="F36" s="8">
        <v>2.5</v>
      </c>
      <c r="G36" s="8">
        <v>2.5</v>
      </c>
      <c r="H36" s="8">
        <v>2</v>
      </c>
      <c r="I36" s="8">
        <v>2</v>
      </c>
      <c r="J36" s="8">
        <v>2.5</v>
      </c>
      <c r="K36" s="8">
        <v>2.5</v>
      </c>
      <c r="L36" s="8">
        <v>4</v>
      </c>
      <c r="M36" s="13">
        <v>2</v>
      </c>
      <c r="N36" s="8">
        <v>2</v>
      </c>
      <c r="O36" s="8">
        <v>2.5</v>
      </c>
      <c r="P36" s="8">
        <v>2.5</v>
      </c>
      <c r="Q36" s="8">
        <v>2.5</v>
      </c>
      <c r="R36" s="8">
        <v>3</v>
      </c>
      <c r="S36" s="8">
        <v>2.5</v>
      </c>
      <c r="T36" s="8">
        <v>3</v>
      </c>
      <c r="U36" s="8">
        <v>3</v>
      </c>
      <c r="V36" s="8">
        <v>2.5</v>
      </c>
      <c r="W36" s="8">
        <v>2.5</v>
      </c>
      <c r="X36" s="8">
        <v>2.5</v>
      </c>
      <c r="Y36" s="13">
        <v>2.5</v>
      </c>
      <c r="Z36" s="8">
        <v>2.5</v>
      </c>
      <c r="AA36" s="8">
        <v>2.5</v>
      </c>
      <c r="AB36" s="8">
        <v>2</v>
      </c>
      <c r="AC36" s="13">
        <f>AVERAGE(Y36,Z36,AA36,AB36,AD36)</f>
        <v>2.2999999999999998</v>
      </c>
      <c r="AD36" s="13">
        <v>2</v>
      </c>
      <c r="AE36" s="13">
        <v>4</v>
      </c>
      <c r="AF36" s="13">
        <v>4</v>
      </c>
      <c r="AG36" s="13">
        <v>5</v>
      </c>
      <c r="AH36" s="13">
        <v>5</v>
      </c>
      <c r="AI36" s="13">
        <v>5</v>
      </c>
      <c r="AJ36" s="13">
        <v>4.5</v>
      </c>
      <c r="AK36" s="13">
        <v>4.5</v>
      </c>
      <c r="AL36" s="13">
        <v>4</v>
      </c>
      <c r="AM36" s="13">
        <v>4</v>
      </c>
      <c r="AN36" s="13">
        <v>5</v>
      </c>
      <c r="AO36" s="13">
        <v>3.5</v>
      </c>
      <c r="AP36" s="8">
        <v>3.5</v>
      </c>
      <c r="AQ36" s="8">
        <v>4</v>
      </c>
      <c r="AR36" s="8">
        <v>4</v>
      </c>
      <c r="AS36" s="8">
        <v>4.5</v>
      </c>
      <c r="AT36" s="8">
        <v>5</v>
      </c>
      <c r="AU36" s="8">
        <v>4.5</v>
      </c>
      <c r="AV36" s="8">
        <v>4</v>
      </c>
      <c r="AW36" s="8">
        <v>4</v>
      </c>
      <c r="AX36" s="8">
        <v>4.5</v>
      </c>
      <c r="AY36" s="8">
        <v>4.5</v>
      </c>
      <c r="AZ36" s="8">
        <v>4</v>
      </c>
      <c r="BA36" s="13">
        <v>4</v>
      </c>
      <c r="BB36" s="8">
        <v>4</v>
      </c>
      <c r="BC36" s="8">
        <v>4</v>
      </c>
      <c r="BD36" s="8">
        <v>4</v>
      </c>
      <c r="BE36" s="8">
        <v>4.5</v>
      </c>
      <c r="BF36" s="8">
        <v>4.5</v>
      </c>
      <c r="BG36" s="13">
        <f t="shared" si="0"/>
        <v>4.2857142857142856</v>
      </c>
    </row>
    <row r="37" spans="1:59" s="13" customFormat="1" x14ac:dyDescent="0.3">
      <c r="A37" s="13">
        <v>17</v>
      </c>
      <c r="BG37" s="13" t="e">
        <f>AVERAGE(AE37:BF37)</f>
        <v>#DIV/0!</v>
      </c>
    </row>
    <row r="38" spans="1:59" s="65" customFormat="1" x14ac:dyDescent="0.3">
      <c r="BG38" s="13" t="e">
        <f t="shared" si="0"/>
        <v>#DIV/0!</v>
      </c>
    </row>
    <row r="39" spans="1:59" s="13" customFormat="1" x14ac:dyDescent="0.3">
      <c r="A39" s="13" t="s">
        <v>68</v>
      </c>
      <c r="B39" s="13" t="s">
        <v>66</v>
      </c>
      <c r="C39" s="13">
        <f t="shared" ref="C39:AD39" si="1">AVERAGE(C4:C37)</f>
        <v>3.14</v>
      </c>
      <c r="D39" s="13">
        <f t="shared" si="1"/>
        <v>3.4</v>
      </c>
      <c r="E39" s="13">
        <f t="shared" si="1"/>
        <v>3.48</v>
      </c>
      <c r="F39" s="13">
        <f t="shared" si="1"/>
        <v>2.78</v>
      </c>
      <c r="G39" s="13">
        <f t="shared" si="1"/>
        <v>3.02</v>
      </c>
      <c r="H39" s="13">
        <f t="shared" si="1"/>
        <v>2.3199999999999998</v>
      </c>
      <c r="I39" s="13">
        <f t="shared" si="1"/>
        <v>1.96</v>
      </c>
      <c r="J39" s="13">
        <f t="shared" si="1"/>
        <v>2.98</v>
      </c>
      <c r="K39" s="13">
        <f t="shared" si="1"/>
        <v>2.74</v>
      </c>
      <c r="L39" s="13">
        <f t="shared" si="1"/>
        <v>4</v>
      </c>
      <c r="M39" s="13">
        <f t="shared" si="1"/>
        <v>2.6</v>
      </c>
      <c r="N39" s="13">
        <f t="shared" si="1"/>
        <v>2.72</v>
      </c>
      <c r="O39" s="13">
        <f t="shared" si="1"/>
        <v>2.46</v>
      </c>
      <c r="P39" s="13">
        <f t="shared" si="1"/>
        <v>2.2200000000000002</v>
      </c>
      <c r="Q39" s="13">
        <f t="shared" si="1"/>
        <v>2.58</v>
      </c>
      <c r="R39" s="13">
        <f t="shared" si="1"/>
        <v>2.3199999999999998</v>
      </c>
      <c r="S39" s="13">
        <f t="shared" si="1"/>
        <v>2.56</v>
      </c>
      <c r="T39" s="13">
        <f t="shared" si="1"/>
        <v>2.2799999999999998</v>
      </c>
      <c r="U39" s="13">
        <f t="shared" si="1"/>
        <v>2.875</v>
      </c>
      <c r="V39" s="13">
        <f t="shared" si="1"/>
        <v>2.52</v>
      </c>
      <c r="W39" s="13">
        <f t="shared" si="1"/>
        <v>2.14</v>
      </c>
      <c r="X39" s="13">
        <f t="shared" si="1"/>
        <v>2.42</v>
      </c>
      <c r="Y39" s="13">
        <f t="shared" si="1"/>
        <v>3.3461538461538463</v>
      </c>
      <c r="Z39" s="13">
        <f t="shared" si="1"/>
        <v>3.7307692307692308</v>
      </c>
      <c r="AA39" s="13">
        <f t="shared" si="1"/>
        <v>3.5</v>
      </c>
      <c r="AB39" s="13">
        <f t="shared" si="1"/>
        <v>3.0769230769230771</v>
      </c>
      <c r="AC39" s="13">
        <f t="shared" si="1"/>
        <v>3.7923076923076922</v>
      </c>
      <c r="AD39" s="13">
        <f t="shared" si="1"/>
        <v>3.6846153846153844</v>
      </c>
      <c r="AE39" s="13">
        <f>AVERAGE(AE4:AE37)</f>
        <v>4.2962962962962967</v>
      </c>
      <c r="AF39" s="13">
        <f t="shared" ref="AF39:BF39" si="2">AVERAGE(AF4:AF37)</f>
        <v>4.0740740740740744</v>
      </c>
      <c r="AG39" s="13">
        <f t="shared" si="2"/>
        <v>4.2592592592592595</v>
      </c>
      <c r="AH39" s="13">
        <f t="shared" si="2"/>
        <v>4.1851851851851851</v>
      </c>
      <c r="AI39" s="13">
        <f t="shared" si="2"/>
        <v>4.6481481481481479</v>
      </c>
      <c r="AJ39" s="13">
        <f t="shared" si="2"/>
        <v>4.2407407407407405</v>
      </c>
      <c r="AK39" s="13">
        <f t="shared" si="2"/>
        <v>4.4259259259259256</v>
      </c>
      <c r="AL39" s="13">
        <f t="shared" si="2"/>
        <v>4.4259259259259256</v>
      </c>
      <c r="AM39" s="13">
        <f t="shared" si="2"/>
        <v>4.3703703703703702</v>
      </c>
      <c r="AN39" s="13">
        <f t="shared" si="2"/>
        <v>4.6296296296296298</v>
      </c>
      <c r="AO39" s="13">
        <f t="shared" si="2"/>
        <v>4.1296296296296298</v>
      </c>
      <c r="AP39" s="13">
        <f t="shared" si="2"/>
        <v>4.0740740740740744</v>
      </c>
      <c r="AQ39" s="13">
        <f t="shared" si="2"/>
        <v>4.2592592592592595</v>
      </c>
      <c r="AR39" s="13">
        <f t="shared" si="2"/>
        <v>3.925925925925926</v>
      </c>
      <c r="AS39" s="13">
        <f t="shared" si="2"/>
        <v>4.0925925925925926</v>
      </c>
      <c r="AT39" s="13">
        <f t="shared" si="2"/>
        <v>4.1111111111111107</v>
      </c>
      <c r="AU39" s="13">
        <f t="shared" si="2"/>
        <v>4.1296296296296298</v>
      </c>
      <c r="AV39" s="13">
        <f t="shared" si="2"/>
        <v>4.3703703703703702</v>
      </c>
      <c r="AW39" s="13">
        <f t="shared" si="2"/>
        <v>4.2962962962962967</v>
      </c>
      <c r="AX39" s="13">
        <f t="shared" si="2"/>
        <v>3.8269230769230771</v>
      </c>
      <c r="AY39" s="13">
        <f t="shared" si="2"/>
        <v>4.26</v>
      </c>
      <c r="AZ39" s="13">
        <f t="shared" si="2"/>
        <v>4.2692307692307692</v>
      </c>
      <c r="BA39" s="13">
        <f t="shared" si="2"/>
        <v>4.75</v>
      </c>
      <c r="BB39" s="13">
        <f t="shared" si="2"/>
        <v>4.75</v>
      </c>
      <c r="BC39" s="13">
        <f t="shared" si="2"/>
        <v>4.416666666666667</v>
      </c>
      <c r="BD39" s="13">
        <f t="shared" si="2"/>
        <v>4.333333333333333</v>
      </c>
      <c r="BE39" s="13">
        <f t="shared" si="2"/>
        <v>4.791666666666667</v>
      </c>
      <c r="BF39" s="13">
        <f t="shared" si="2"/>
        <v>4.791666666666667</v>
      </c>
      <c r="BG39" s="13">
        <f t="shared" si="0"/>
        <v>4.3262118437118442</v>
      </c>
    </row>
    <row r="40" spans="1:59" s="13" customFormat="1" x14ac:dyDescent="0.3">
      <c r="B40" s="13" t="s">
        <v>67</v>
      </c>
      <c r="C40" s="13">
        <f t="shared" ref="C40:AD40" si="3">STDEV(C4:C37)</f>
        <v>1.1860297916438129</v>
      </c>
      <c r="D40" s="13">
        <f t="shared" si="3"/>
        <v>1.0801234497346435</v>
      </c>
      <c r="E40" s="13">
        <f t="shared" si="3"/>
        <v>1.1224972160321827</v>
      </c>
      <c r="F40" s="13">
        <f t="shared" si="3"/>
        <v>1.3235054464061213</v>
      </c>
      <c r="G40" s="13">
        <f t="shared" si="3"/>
        <v>1.0255080041943441</v>
      </c>
      <c r="H40" s="13">
        <f t="shared" si="3"/>
        <v>1.4352700094407325</v>
      </c>
      <c r="I40" s="13">
        <f t="shared" si="3"/>
        <v>1.3686976778431872</v>
      </c>
      <c r="J40" s="13">
        <f t="shared" si="3"/>
        <v>1.4177446878757827</v>
      </c>
      <c r="K40" s="13">
        <f t="shared" si="3"/>
        <v>1.4224392195567912</v>
      </c>
      <c r="L40" s="13">
        <f t="shared" si="3"/>
        <v>0.88465173692938281</v>
      </c>
      <c r="M40" s="13">
        <f t="shared" si="3"/>
        <v>1.1547005383792515</v>
      </c>
      <c r="N40" s="13">
        <f t="shared" si="3"/>
        <v>1.3391539617733776</v>
      </c>
      <c r="O40" s="13">
        <f t="shared" si="3"/>
        <v>1.4994443415256644</v>
      </c>
      <c r="P40" s="13">
        <f t="shared" si="3"/>
        <v>1.6335033925074454</v>
      </c>
      <c r="Q40" s="13">
        <f t="shared" si="3"/>
        <v>1.4696938456699069</v>
      </c>
      <c r="R40" s="13">
        <f t="shared" si="3"/>
        <v>1.6258331197676263</v>
      </c>
      <c r="S40" s="13">
        <f t="shared" si="3"/>
        <v>1.438459824488215</v>
      </c>
      <c r="T40" s="13">
        <f t="shared" si="3"/>
        <v>1.568438714135812</v>
      </c>
      <c r="U40" s="13">
        <f t="shared" si="3"/>
        <v>1.190998850070631</v>
      </c>
      <c r="V40" s="13">
        <f t="shared" si="3"/>
        <v>1.1500000000000001</v>
      </c>
      <c r="W40" s="13">
        <f t="shared" si="3"/>
        <v>1.3032011868216409</v>
      </c>
      <c r="X40" s="13">
        <f t="shared" si="3"/>
        <v>1.4118545723031581</v>
      </c>
      <c r="Y40" s="13">
        <f t="shared" si="3"/>
        <v>1.5730095277394136</v>
      </c>
      <c r="Z40" s="13">
        <f t="shared" si="3"/>
        <v>1.0530785151043394</v>
      </c>
      <c r="AA40" s="13">
        <f t="shared" si="3"/>
        <v>1.7795130420052185</v>
      </c>
      <c r="AB40" s="13">
        <f t="shared" si="3"/>
        <v>1.8009968749527976</v>
      </c>
      <c r="AC40" s="13">
        <f t="shared" si="3"/>
        <v>1.4528486606557585</v>
      </c>
      <c r="AD40" s="13">
        <f t="shared" si="3"/>
        <v>1.3939429411123416</v>
      </c>
      <c r="AE40" s="13">
        <f t="shared" ref="AE40:BE40" si="4">STDEV(AE4:AE37)</f>
        <v>0.54170775649541236</v>
      </c>
      <c r="AF40" s="13">
        <f t="shared" si="4"/>
        <v>1.0715167512214394</v>
      </c>
      <c r="AG40" s="13">
        <f t="shared" si="4"/>
        <v>1.0951850069418403</v>
      </c>
      <c r="AH40" s="13">
        <f t="shared" si="4"/>
        <v>0.96225044864937637</v>
      </c>
      <c r="AI40" s="13">
        <f t="shared" si="4"/>
        <v>0.61729582134834704</v>
      </c>
      <c r="AJ40" s="13">
        <f t="shared" si="4"/>
        <v>0.75154162547048176</v>
      </c>
      <c r="AK40" s="13">
        <f t="shared" si="4"/>
        <v>0.68925410776521667</v>
      </c>
      <c r="AL40" s="13">
        <f t="shared" si="4"/>
        <v>0.84014311628463378</v>
      </c>
      <c r="AM40" s="13">
        <f t="shared" si="4"/>
        <v>0.88353086003080894</v>
      </c>
      <c r="AN40" s="13">
        <f t="shared" si="4"/>
        <v>0.49210287762341165</v>
      </c>
      <c r="AO40" s="13">
        <f t="shared" si="4"/>
        <v>0.61382458958616759</v>
      </c>
      <c r="AP40" s="13">
        <f t="shared" si="4"/>
        <v>0.86272938648338282</v>
      </c>
      <c r="AQ40" s="13">
        <f t="shared" si="4"/>
        <v>0.85900625020528054</v>
      </c>
      <c r="AR40" s="13">
        <f t="shared" si="4"/>
        <v>1.1410496492240387</v>
      </c>
      <c r="AS40" s="13">
        <f t="shared" si="4"/>
        <v>0.83247819372037823</v>
      </c>
      <c r="AT40" s="13">
        <f t="shared" si="4"/>
        <v>1.1208970766356101</v>
      </c>
      <c r="AU40" s="13">
        <f t="shared" si="4"/>
        <v>1.3415876974158454</v>
      </c>
      <c r="AV40" s="13">
        <f t="shared" si="4"/>
        <v>1.0794638322992418</v>
      </c>
      <c r="AW40" s="13">
        <f t="shared" si="4"/>
        <v>0.66880000545263674</v>
      </c>
      <c r="AX40" s="13">
        <f t="shared" si="4"/>
        <v>1.3337339141845928</v>
      </c>
      <c r="AY40" s="13">
        <f t="shared" si="4"/>
        <v>0.66332495807108005</v>
      </c>
      <c r="AZ40" s="13">
        <f t="shared" si="4"/>
        <v>0.72430337885128337</v>
      </c>
      <c r="BA40" s="13">
        <f t="shared" si="4"/>
        <v>0.62158156050806102</v>
      </c>
      <c r="BB40" s="13">
        <f t="shared" si="4"/>
        <v>0.45226701686664544</v>
      </c>
      <c r="BC40" s="13">
        <f t="shared" si="4"/>
        <v>1.4433756729740641</v>
      </c>
      <c r="BD40" s="13">
        <f t="shared" si="4"/>
        <v>1.4354811251305466</v>
      </c>
      <c r="BE40" s="13">
        <f t="shared" si="4"/>
        <v>0.58225007644065896</v>
      </c>
      <c r="BF40" s="13">
        <f t="shared" ref="BF40" si="5">STDEV(BF4:BF37)</f>
        <v>0.39648073054937955</v>
      </c>
    </row>
    <row r="41" spans="1:59" s="13" customFormat="1" x14ac:dyDescent="0.3"/>
    <row r="42" spans="1:59" s="13" customFormat="1" x14ac:dyDescent="0.3">
      <c r="A42" s="13" t="s">
        <v>69</v>
      </c>
      <c r="B42" s="13" t="s">
        <v>66</v>
      </c>
      <c r="C42" s="13">
        <f>AVERAGE(C39:F39)</f>
        <v>3.1999999999999997</v>
      </c>
      <c r="G42" s="13">
        <f>AVERAGE(G39:I39)</f>
        <v>2.4333333333333331</v>
      </c>
      <c r="J42" s="13">
        <f>AVERAGE(J39:L39)</f>
        <v>3.24</v>
      </c>
      <c r="M42" s="13">
        <f>AVERAGE(M39:O39)</f>
        <v>2.5933333333333333</v>
      </c>
      <c r="P42" s="13">
        <f>AVERAGE(P39:R39)</f>
        <v>2.3733333333333335</v>
      </c>
      <c r="S42" s="13">
        <f>AVERAGE(S39:U39)</f>
        <v>2.5716666666666668</v>
      </c>
      <c r="V42" s="13">
        <f>AVERAGE(V39:X39)</f>
        <v>2.36</v>
      </c>
      <c r="Y42" s="13">
        <f>+AVERAGE(Y39:AD39)</f>
        <v>3.5217948717948713</v>
      </c>
      <c r="AE42" s="13">
        <f>AVERAGE(AE39:AH39)</f>
        <v>4.2037037037037042</v>
      </c>
      <c r="AI42" s="13">
        <f>AVERAGE(AI39:AK39)</f>
        <v>4.4382716049382713</v>
      </c>
      <c r="AL42" s="13">
        <f>AVERAGE(AL39:AN39)</f>
        <v>4.4753086419753085</v>
      </c>
      <c r="AO42" s="13">
        <f>AVERAGE(AO39:AQ39)</f>
        <v>4.1543209876543212</v>
      </c>
      <c r="AR42" s="13">
        <f>AVERAGE(AR39:AT39)</f>
        <v>4.0432098765432096</v>
      </c>
      <c r="AU42" s="13">
        <f>AVERAGE(AU39:AW39)</f>
        <v>4.2654320987654328</v>
      </c>
      <c r="AX42" s="13">
        <f>AVERAGE(AX39:AZ39)</f>
        <v>4.1187179487179479</v>
      </c>
      <c r="BA42" s="13">
        <f>+AVERAGE(BA39:BF39)</f>
        <v>4.6388888888888893</v>
      </c>
    </row>
    <row r="43" spans="1:59" s="13" customFormat="1" x14ac:dyDescent="0.3">
      <c r="B43" s="13" t="s">
        <v>67</v>
      </c>
      <c r="C43" s="13">
        <f>STDEV(C39:F39)</f>
        <v>0.31538336460039662</v>
      </c>
      <c r="G43" s="13">
        <f>STDEV(G39:I39)</f>
        <v>0.53901144081859176</v>
      </c>
      <c r="J43" s="13">
        <f>STDEV(J39:L39)</f>
        <v>0.66902914734711028</v>
      </c>
      <c r="M43" s="13">
        <f>STDEV(M39:O39)</f>
        <v>0.13012814197295436</v>
      </c>
      <c r="P43" s="13">
        <f>STDEV(P39:R39)</f>
        <v>0.18583146486355137</v>
      </c>
      <c r="S43" s="13">
        <f>STDEV(S39:U39)</f>
        <v>0.2976715191840385</v>
      </c>
      <c r="V43" s="13">
        <f>STDEV(V39:X39)</f>
        <v>0.196977156035922</v>
      </c>
      <c r="Y43" s="13">
        <f>STDEV(Y39:AD39)</f>
        <v>0.27298120388148295</v>
      </c>
      <c r="AE43" s="13">
        <f>STDEV(AE39:AH39)</f>
        <v>9.7990789298688583E-2</v>
      </c>
      <c r="AI43" s="13">
        <f>STDEV(AI39:AK39)</f>
        <v>0.20398409434392972</v>
      </c>
      <c r="AL43" s="13">
        <f>STDEV(AL39:AN39)</f>
        <v>0.13650212584874083</v>
      </c>
      <c r="AO43" s="13">
        <f>STDEV(AO39:AQ39)</f>
        <v>9.5029656286053407E-2</v>
      </c>
      <c r="AR43" s="13">
        <f>STDEV(AR39:AT39)</f>
        <v>0.10199204717196464</v>
      </c>
      <c r="AU43" s="13">
        <f>STDEV(AU39:AW39)</f>
        <v>0.12330237256443313</v>
      </c>
      <c r="AX43" s="13">
        <f>STDEV(AX39:AZ39)</f>
        <v>0.25274391620667569</v>
      </c>
      <c r="BA43" s="13">
        <f>STDEV(BA39:BF39)</f>
        <v>0.20693978369099095</v>
      </c>
    </row>
    <row r="44" spans="1:59" s="13" customFormat="1" x14ac:dyDescent="0.3"/>
    <row r="45" spans="1:59" s="56" customFormat="1" x14ac:dyDescent="0.3">
      <c r="A45" s="56" t="s">
        <v>70</v>
      </c>
      <c r="B45" s="56" t="s">
        <v>66</v>
      </c>
      <c r="C45" s="56">
        <f>AVERAGE(C39:AD39)</f>
        <v>2.880206043956044</v>
      </c>
      <c r="AE45" s="56">
        <f>AVERAGE(AE39:BF39)</f>
        <v>4.3262118437118442</v>
      </c>
    </row>
    <row r="46" spans="1:59" s="56" customFormat="1" x14ac:dyDescent="0.3">
      <c r="B46" s="56" t="s">
        <v>67</v>
      </c>
      <c r="C46" s="56">
        <f>AVERAGE(STDEV(C39:AD39))</f>
        <v>0.56063526944790343</v>
      </c>
      <c r="AE46" s="56">
        <f>AVERAGE(STDEV(AE39:BF39))</f>
        <v>0.25680323422854096</v>
      </c>
    </row>
    <row r="47" spans="1:59" s="13" customFormat="1" x14ac:dyDescent="0.3"/>
  </sheetData>
  <mergeCells count="18">
    <mergeCell ref="G2:I2"/>
    <mergeCell ref="J2:L2"/>
    <mergeCell ref="M2:O2"/>
    <mergeCell ref="P2:R2"/>
    <mergeCell ref="C1:AD1"/>
    <mergeCell ref="C2:F2"/>
    <mergeCell ref="AE1:BF1"/>
    <mergeCell ref="S2:U2"/>
    <mergeCell ref="V2:X2"/>
    <mergeCell ref="Y2:AD2"/>
    <mergeCell ref="AE2:AH2"/>
    <mergeCell ref="AI2:AK2"/>
    <mergeCell ref="AL2:AN2"/>
    <mergeCell ref="AO2:AQ2"/>
    <mergeCell ref="AR2:AT2"/>
    <mergeCell ref="AU2:AW2"/>
    <mergeCell ref="AX2:AZ2"/>
    <mergeCell ref="BA2:BF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workbookViewId="0">
      <selection activeCell="M1" sqref="M1:AI1048576"/>
    </sheetView>
  </sheetViews>
  <sheetFormatPr defaultRowHeight="14.4" x14ac:dyDescent="0.3"/>
  <cols>
    <col min="1" max="1" width="11.44140625" bestFit="1" customWidth="1"/>
    <col min="2" max="2" width="15.109375" style="9" bestFit="1" customWidth="1"/>
    <col min="3" max="3" width="21.109375" style="9" bestFit="1" customWidth="1"/>
    <col min="4" max="4" width="12.109375" style="9" bestFit="1" customWidth="1"/>
    <col min="5" max="5" width="30.6640625" style="9" bestFit="1" customWidth="1"/>
    <col min="6" max="6" width="17.6640625" style="9" bestFit="1" customWidth="1"/>
    <col min="7" max="7" width="11.88671875" style="9" bestFit="1" customWidth="1"/>
    <col min="8" max="8" width="16.6640625" style="9" bestFit="1" customWidth="1"/>
    <col min="9" max="9" width="16.6640625" style="9" customWidth="1"/>
    <col min="10" max="10" width="15" style="9" bestFit="1" customWidth="1"/>
    <col min="11" max="11" width="16.109375" bestFit="1" customWidth="1"/>
  </cols>
  <sheetData>
    <row r="1" spans="1:9" x14ac:dyDescent="0.3">
      <c r="A1" t="s">
        <v>62</v>
      </c>
      <c r="B1" s="74" t="s">
        <v>119</v>
      </c>
    </row>
    <row r="2" spans="1:9" x14ac:dyDescent="0.3">
      <c r="B2" s="9" t="s">
        <v>9</v>
      </c>
      <c r="C2" s="9" t="s">
        <v>10</v>
      </c>
      <c r="D2" s="9" t="s">
        <v>11</v>
      </c>
      <c r="E2" s="9" t="s">
        <v>63</v>
      </c>
      <c r="F2" s="9" t="s">
        <v>61</v>
      </c>
      <c r="G2" s="9" t="s">
        <v>23</v>
      </c>
      <c r="H2" s="9" t="s">
        <v>27</v>
      </c>
      <c r="I2" s="9" t="s">
        <v>118</v>
      </c>
    </row>
    <row r="3" spans="1:9" x14ac:dyDescent="0.3">
      <c r="A3" t="s">
        <v>1</v>
      </c>
      <c r="B3" s="9">
        <v>3.2</v>
      </c>
      <c r="C3" s="9">
        <v>2.4300000000000002</v>
      </c>
      <c r="D3" s="9">
        <v>3.24</v>
      </c>
      <c r="E3" s="9">
        <v>2.59</v>
      </c>
      <c r="F3" s="9">
        <v>2.37</v>
      </c>
      <c r="G3" s="9">
        <v>2.57</v>
      </c>
      <c r="H3" s="9">
        <v>2.36</v>
      </c>
      <c r="I3" s="9">
        <v>3.52</v>
      </c>
    </row>
    <row r="4" spans="1:9" x14ac:dyDescent="0.3">
      <c r="A4" t="s">
        <v>53</v>
      </c>
      <c r="B4" s="9">
        <v>4.2</v>
      </c>
      <c r="C4" s="9">
        <v>4.4400000000000004</v>
      </c>
      <c r="D4" s="9">
        <v>4.4800000000000004</v>
      </c>
      <c r="E4" s="9">
        <v>4.1500000000000004</v>
      </c>
      <c r="F4" s="9">
        <v>4.04</v>
      </c>
      <c r="G4" s="9">
        <v>4.2699999999999996</v>
      </c>
      <c r="H4" s="9">
        <v>4.12</v>
      </c>
      <c r="I4" s="9">
        <v>4.6399999999999997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I4" sqref="I4"/>
    </sheetView>
  </sheetViews>
  <sheetFormatPr defaultRowHeight="14.4" x14ac:dyDescent="0.3"/>
  <cols>
    <col min="1" max="1" width="11.44140625" bestFit="1" customWidth="1"/>
    <col min="2" max="2" width="15.109375" style="9" bestFit="1" customWidth="1"/>
    <col min="3" max="3" width="21.109375" style="9" bestFit="1" customWidth="1"/>
    <col min="4" max="4" width="12.109375" style="9" bestFit="1" customWidth="1"/>
    <col min="5" max="5" width="30.6640625" style="9" bestFit="1" customWidth="1"/>
    <col min="6" max="6" width="17.6640625" style="9" bestFit="1" customWidth="1"/>
    <col min="7" max="7" width="11.88671875" style="9" bestFit="1" customWidth="1"/>
    <col min="8" max="8" width="15" style="9" bestFit="1" customWidth="1"/>
    <col min="9" max="9" width="16.109375" bestFit="1" customWidth="1"/>
  </cols>
  <sheetData>
    <row r="1" spans="1:9" x14ac:dyDescent="0.3">
      <c r="B1" s="74"/>
    </row>
    <row r="2" spans="1:9" x14ac:dyDescent="0.3">
      <c r="B2" s="9" t="s">
        <v>9</v>
      </c>
      <c r="C2" s="9" t="s">
        <v>10</v>
      </c>
      <c r="D2" s="9" t="s">
        <v>11</v>
      </c>
      <c r="E2" s="9" t="s">
        <v>63</v>
      </c>
      <c r="F2" s="9" t="s">
        <v>61</v>
      </c>
      <c r="G2" s="9" t="s">
        <v>23</v>
      </c>
    </row>
    <row r="3" spans="1:9" x14ac:dyDescent="0.3">
      <c r="A3" t="s">
        <v>123</v>
      </c>
      <c r="B3" s="13">
        <v>3.83</v>
      </c>
      <c r="C3" s="13">
        <v>4.4400000000000004</v>
      </c>
      <c r="D3" s="13">
        <v>4</v>
      </c>
      <c r="E3" s="13">
        <v>3.5</v>
      </c>
      <c r="F3" s="13">
        <v>2.78</v>
      </c>
      <c r="G3" s="13">
        <v>3.67</v>
      </c>
      <c r="I3" t="s">
        <v>125</v>
      </c>
    </row>
    <row r="4" spans="1:9" x14ac:dyDescent="0.3">
      <c r="A4" t="s">
        <v>124</v>
      </c>
      <c r="B4" s="13">
        <v>4.2300000000000004</v>
      </c>
      <c r="C4" s="13">
        <v>4.3899999999999997</v>
      </c>
      <c r="D4" s="13">
        <v>4.5199999999999996</v>
      </c>
      <c r="E4" s="13">
        <v>4.3</v>
      </c>
      <c r="F4" s="13">
        <v>4.09</v>
      </c>
      <c r="G4" s="13">
        <v>4.3600000000000003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5"/>
  <sheetViews>
    <sheetView workbookViewId="0">
      <selection activeCell="J26" sqref="J26"/>
    </sheetView>
  </sheetViews>
  <sheetFormatPr defaultRowHeight="14.4" x14ac:dyDescent="0.3"/>
  <cols>
    <col min="1" max="1" width="10.6640625" bestFit="1" customWidth="1"/>
    <col min="2" max="3" width="5.6640625" style="9" bestFit="1" customWidth="1"/>
    <col min="4" max="4" width="9.109375" style="9"/>
  </cols>
  <sheetData>
    <row r="3" spans="1:4" x14ac:dyDescent="0.3">
      <c r="B3" s="9" t="s">
        <v>1</v>
      </c>
      <c r="C3" s="9" t="s">
        <v>53</v>
      </c>
      <c r="D3" s="9" t="s">
        <v>121</v>
      </c>
    </row>
    <row r="4" spans="1:4" x14ac:dyDescent="0.3">
      <c r="A4" t="s">
        <v>120</v>
      </c>
      <c r="B4" s="9">
        <v>2.8</v>
      </c>
      <c r="C4" s="9">
        <v>4.0999999999999996</v>
      </c>
      <c r="D4" s="9">
        <f>AVERAGE(B4:C4)</f>
        <v>3.4499999999999997</v>
      </c>
    </row>
    <row r="5" spans="1:4" x14ac:dyDescent="0.3">
      <c r="A5" t="s">
        <v>122</v>
      </c>
      <c r="B5" s="9">
        <v>2.67</v>
      </c>
      <c r="C5" s="9">
        <v>4.34</v>
      </c>
      <c r="D5" s="9">
        <f>AVERAGE(B5:C5)</f>
        <v>3.5049999999999999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Teamwork measurement tool</vt:lpstr>
      <vt:lpstr>Ratings (RAW)</vt:lpstr>
      <vt:lpstr>Ratings (NA replaced)</vt:lpstr>
      <vt:lpstr>Team Demographics</vt:lpstr>
      <vt:lpstr>Crew Averages</vt:lpstr>
      <vt:lpstr>Combined TW</vt:lpstr>
      <vt:lpstr>Overall TW</vt:lpstr>
      <vt:lpstr>Service</vt:lpstr>
      <vt:lpstr>Rater comparison</vt:lpstr>
      <vt:lpstr>Performance</vt:lpstr>
      <vt:lpstr>'Teamwork measurement tool'!_ftn1</vt:lpstr>
      <vt:lpstr>'Teamwork measurement tool'!_ftnref1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</dc:creator>
  <cp:lastModifiedBy>Victoria</cp:lastModifiedBy>
  <dcterms:created xsi:type="dcterms:W3CDTF">2019-07-04T09:35:40Z</dcterms:created>
  <dcterms:modified xsi:type="dcterms:W3CDTF">2019-11-11T10:21:09Z</dcterms:modified>
</cp:coreProperties>
</file>