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804986\Desktop\Integrated models\PAPERS\P1\Journal of Cleaner Production\Review 1\Sending\Data\"/>
    </mc:Choice>
  </mc:AlternateContent>
  <bookViews>
    <workbookView xWindow="0" yWindow="0" windowWidth="23445" windowHeight="12945" activeTab="8"/>
  </bookViews>
  <sheets>
    <sheet name="Dataset" sheetId="8" r:id="rId1"/>
    <sheet name="Figure 4" sheetId="2" r:id="rId2"/>
    <sheet name="Figure 5" sheetId="10" r:id="rId3"/>
    <sheet name="Figure 6" sheetId="12" r:id="rId4"/>
    <sheet name="Figure 7" sheetId="13" r:id="rId5"/>
    <sheet name="Figure 8" sheetId="15" r:id="rId6"/>
    <sheet name="Figure 9" sheetId="17" r:id="rId7"/>
    <sheet name="Figure 10" sheetId="19" r:id="rId8"/>
    <sheet name="Figure 11" sheetId="18" r:id="rId9"/>
  </sheets>
  <externalReferences>
    <externalReference r:id="rId10"/>
  </externalReferences>
  <definedNames>
    <definedName name="CAOC">[1]CashFlowNPV_Detailed!$B$109</definedName>
    <definedName name="CaOP">[1]CashFlowNPV_Detailed!$B$106</definedName>
    <definedName name="CF">[1]CashFlowNPV_Detailed!$B$86</definedName>
    <definedName name="CONV1" localSheetId="8">#REF!</definedName>
    <definedName name="CONV1" localSheetId="2">#REF!</definedName>
    <definedName name="CONV1" localSheetId="4">#REF!</definedName>
    <definedName name="CONV1" localSheetId="5">#REF!</definedName>
    <definedName name="CONV1" localSheetId="6">#REF!</definedName>
    <definedName name="CONV1">#REF!</definedName>
    <definedName name="CONV2" localSheetId="8">#REF!</definedName>
    <definedName name="CONV2" localSheetId="2">#REF!</definedName>
    <definedName name="CONV2" localSheetId="4">#REF!</definedName>
    <definedName name="CONV2" localSheetId="5">#REF!</definedName>
    <definedName name="CONV2" localSheetId="6">#REF!</definedName>
    <definedName name="CONV2">#REF!</definedName>
    <definedName name="CONV3" localSheetId="8">#REF!</definedName>
    <definedName name="CONV3" localSheetId="2">#REF!</definedName>
    <definedName name="CONV3" localSheetId="4">#REF!</definedName>
    <definedName name="CONV3" localSheetId="5">#REF!</definedName>
    <definedName name="CONV3" localSheetId="6">#REF!</definedName>
    <definedName name="CONV3">#REF!</definedName>
    <definedName name="CONV4" localSheetId="8">#REF!</definedName>
    <definedName name="CONV4" localSheetId="2">#REF!</definedName>
    <definedName name="CONV4" localSheetId="4">#REF!</definedName>
    <definedName name="CONV4" localSheetId="5">#REF!</definedName>
    <definedName name="CONV4" localSheetId="6">#REF!</definedName>
    <definedName name="CONV4">#REF!</definedName>
    <definedName name="CONV5" localSheetId="8">#REF!</definedName>
    <definedName name="CONV5" localSheetId="2">#REF!</definedName>
    <definedName name="CONV5" localSheetId="4">#REF!</definedName>
    <definedName name="CONV5" localSheetId="5">#REF!</definedName>
    <definedName name="CONV5" localSheetId="6">#REF!</definedName>
    <definedName name="CONV5">#REF!</definedName>
    <definedName name="CONV6" localSheetId="8">#REF!</definedName>
    <definedName name="CONV6" localSheetId="2">#REF!</definedName>
    <definedName name="CONV6" localSheetId="4">#REF!</definedName>
    <definedName name="CONV6" localSheetId="5">#REF!</definedName>
    <definedName name="CONV6" localSheetId="6">#REF!</definedName>
    <definedName name="CONV6">#REF!</definedName>
    <definedName name="CONV7" localSheetId="8">#REF!</definedName>
    <definedName name="CONV7" localSheetId="2">#REF!</definedName>
    <definedName name="CONV7" localSheetId="4">#REF!</definedName>
    <definedName name="CONV7" localSheetId="5">#REF!</definedName>
    <definedName name="CONV7" localSheetId="6">#REF!</definedName>
    <definedName name="CONV7">#REF!</definedName>
    <definedName name="CONV8" localSheetId="8">#REF!</definedName>
    <definedName name="CONV8" localSheetId="2">#REF!</definedName>
    <definedName name="CONV8" localSheetId="4">#REF!</definedName>
    <definedName name="CONV8" localSheetId="5">#REF!</definedName>
    <definedName name="CONV8" localSheetId="6">#REF!</definedName>
    <definedName name="CONV8">#REF!</definedName>
    <definedName name="CONV9" localSheetId="8">#REF!</definedName>
    <definedName name="CONV9" localSheetId="2">#REF!</definedName>
    <definedName name="CONV9" localSheetId="4">#REF!</definedName>
    <definedName name="CONV9" localSheetId="5">#REF!</definedName>
    <definedName name="CONV9" localSheetId="6">#REF!</definedName>
    <definedName name="CONV9">#REF!</definedName>
    <definedName name="ELP">[1]CashFlowNPV_Detailed!$B$104</definedName>
    <definedName name="ewewew" localSheetId="8">#REF!</definedName>
    <definedName name="ewewew" localSheetId="5">#REF!</definedName>
    <definedName name="ewewew" localSheetId="6">#REF!</definedName>
    <definedName name="ewewew">#REF!</definedName>
    <definedName name="FCW" localSheetId="8">#REF!</definedName>
    <definedName name="FCW" localSheetId="2">#REF!</definedName>
    <definedName name="FCW" localSheetId="4">#REF!</definedName>
    <definedName name="FCW" localSheetId="5">#REF!</definedName>
    <definedName name="FCW" localSheetId="6">#REF!</definedName>
    <definedName name="FCW">#REF!</definedName>
    <definedName name="FST" localSheetId="8">#REF!</definedName>
    <definedName name="FST" localSheetId="2">#REF!</definedName>
    <definedName name="FST" localSheetId="4">#REF!</definedName>
    <definedName name="FST" localSheetId="5">#REF!</definedName>
    <definedName name="FST" localSheetId="6">#REF!</definedName>
    <definedName name="FST">#REF!</definedName>
    <definedName name="FUEL" localSheetId="2">'Figure 5'!$B$2</definedName>
    <definedName name="FUEL">'Figure 4'!$B$2</definedName>
    <definedName name="HP">[1]CashFlowNPV_Detailed!$B$105</definedName>
    <definedName name="LHV" localSheetId="2">'Figure 5'!$B$3</definedName>
    <definedName name="LHV">'Figure 4'!$B$3</definedName>
    <definedName name="NETP" localSheetId="2">'Figure 5'!$B$23</definedName>
    <definedName name="NETP">'Figure 4'!$B$23</definedName>
    <definedName name="_xlnm.Print_Area" localSheetId="0">Dataset!$A$1:$A$47</definedName>
    <definedName name="TADS" localSheetId="8">#REF!</definedName>
    <definedName name="TADS" localSheetId="2">#REF!</definedName>
    <definedName name="TADS" localSheetId="4">#REF!</definedName>
    <definedName name="TADS" localSheetId="5">#REF!</definedName>
    <definedName name="TADS" localSheetId="6">#REF!</definedName>
    <definedName name="TADS">#REF!</definedName>
    <definedName name="TCR">[1]CashFlowNPV_Detailed!$B$91</definedName>
    <definedName name="TEX" localSheetId="8">#REF!</definedName>
    <definedName name="TEX" localSheetId="2">#REF!</definedName>
    <definedName name="TEX" localSheetId="4">#REF!</definedName>
    <definedName name="TEX" localSheetId="5">#REF!</definedName>
    <definedName name="TEX" localSheetId="6">#REF!</definedName>
    <definedName name="TEX">#REF!</definedName>
    <definedName name="TF" localSheetId="8">#REF!</definedName>
    <definedName name="TF" localSheetId="2">#REF!</definedName>
    <definedName name="TF" localSheetId="4">#REF!</definedName>
    <definedName name="TF" localSheetId="5">#REF!</definedName>
    <definedName name="TF" localSheetId="6">#REF!</definedName>
    <definedName name="TF">#REF!</definedName>
    <definedName name="TRS" localSheetId="8">#REF!</definedName>
    <definedName name="TRS" localSheetId="2">#REF!</definedName>
    <definedName name="TRS" localSheetId="4">#REF!</definedName>
    <definedName name="TRS" localSheetId="5">#REF!</definedName>
    <definedName name="TRS" localSheetId="6">#REF!</definedName>
    <definedName name="TRS">#REF!</definedName>
    <definedName name="TW" localSheetId="8">#REF!</definedName>
    <definedName name="TW" localSheetId="2">#REF!</definedName>
    <definedName name="TW" localSheetId="4">#REF!</definedName>
    <definedName name="TW" localSheetId="5">#REF!</definedName>
    <definedName name="TW" localSheetId="6">#REF!</definedName>
    <definedName name="TW">#REF!</definedName>
    <definedName name="V" localSheetId="8">#REF!</definedName>
    <definedName name="V" localSheetId="2">#REF!</definedName>
    <definedName name="V" localSheetId="4">#REF!</definedName>
    <definedName name="V" localSheetId="5">#REF!</definedName>
    <definedName name="V" localSheetId="6">#REF!</definedName>
    <definedName name="V">#REF!</definedName>
    <definedName name="VF" localSheetId="8">#REF!</definedName>
    <definedName name="VF" localSheetId="2">#REF!</definedName>
    <definedName name="VF" localSheetId="4">#REF!</definedName>
    <definedName name="VF" localSheetId="5">#REF!</definedName>
    <definedName name="VF" localSheetId="6">#REF!</definedName>
    <definedName name="VF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9" l="1"/>
  <c r="S5" i="19"/>
  <c r="R6" i="19"/>
  <c r="S7" i="19"/>
  <c r="R8" i="19"/>
  <c r="S9" i="19"/>
  <c r="R10" i="19"/>
  <c r="S11" i="19"/>
  <c r="R12" i="19"/>
  <c r="S13" i="19"/>
  <c r="R14" i="19"/>
  <c r="S15" i="19"/>
  <c r="R16" i="19"/>
  <c r="O4" i="19"/>
  <c r="P4" i="19"/>
  <c r="S4" i="19" s="1"/>
  <c r="O5" i="19"/>
  <c r="R5" i="19" s="1"/>
  <c r="P5" i="19"/>
  <c r="O6" i="19"/>
  <c r="P6" i="19"/>
  <c r="S6" i="19" s="1"/>
  <c r="O7" i="19"/>
  <c r="R7" i="19" s="1"/>
  <c r="P7" i="19"/>
  <c r="O8" i="19"/>
  <c r="P8" i="19"/>
  <c r="S8" i="19" s="1"/>
  <c r="O9" i="19"/>
  <c r="R9" i="19" s="1"/>
  <c r="P9" i="19"/>
  <c r="O10" i="19"/>
  <c r="P10" i="19"/>
  <c r="S10" i="19" s="1"/>
  <c r="O11" i="19"/>
  <c r="R11" i="19" s="1"/>
  <c r="P11" i="19"/>
  <c r="O12" i="19"/>
  <c r="P12" i="19"/>
  <c r="S12" i="19" s="1"/>
  <c r="O13" i="19"/>
  <c r="R13" i="19" s="1"/>
  <c r="P13" i="19"/>
  <c r="O14" i="19"/>
  <c r="P14" i="19"/>
  <c r="S14" i="19" s="1"/>
  <c r="O15" i="19"/>
  <c r="R15" i="19" s="1"/>
  <c r="P15" i="19"/>
  <c r="O16" i="19"/>
  <c r="P16" i="19"/>
  <c r="S16" i="19" s="1"/>
  <c r="O27" i="19" l="1"/>
  <c r="R27" i="19" s="1"/>
  <c r="P27" i="19"/>
  <c r="S27" i="19" s="1"/>
  <c r="O17" i="19"/>
  <c r="R17" i="19" s="1"/>
  <c r="P17" i="19"/>
  <c r="S17" i="19" s="1"/>
  <c r="O28" i="19"/>
  <c r="R28" i="19" s="1"/>
  <c r="P28" i="19"/>
  <c r="S28" i="19" s="1"/>
  <c r="O20" i="19"/>
  <c r="R20" i="19" s="1"/>
  <c r="P20" i="19"/>
  <c r="S20" i="19" s="1"/>
  <c r="O18" i="19"/>
  <c r="R18" i="19" s="1"/>
  <c r="P18" i="19"/>
  <c r="S18" i="19" s="1"/>
  <c r="O26" i="19"/>
  <c r="R26" i="19" s="1"/>
  <c r="P26" i="19"/>
  <c r="S26" i="19" s="1"/>
  <c r="O19" i="19"/>
  <c r="R19" i="19" s="1"/>
  <c r="P19" i="19"/>
  <c r="S19" i="19" s="1"/>
  <c r="O23" i="19"/>
  <c r="R23" i="19" s="1"/>
  <c r="P23" i="19"/>
  <c r="S23" i="19" s="1"/>
  <c r="O24" i="19"/>
  <c r="R24" i="19" s="1"/>
  <c r="P24" i="19"/>
  <c r="S24" i="19" s="1"/>
  <c r="O22" i="19"/>
  <c r="R22" i="19" s="1"/>
  <c r="P22" i="19"/>
  <c r="S22" i="19" s="1"/>
  <c r="O21" i="19"/>
  <c r="R21" i="19" s="1"/>
  <c r="P21" i="19"/>
  <c r="S21" i="19" s="1"/>
  <c r="O25" i="19"/>
  <c r="R25" i="19" s="1"/>
  <c r="P25" i="19"/>
  <c r="S25" i="19" s="1"/>
  <c r="P29" i="19"/>
  <c r="S29" i="19" s="1"/>
  <c r="O29" i="19"/>
  <c r="R29" i="19" s="1"/>
</calcChain>
</file>

<file path=xl/sharedStrings.xml><?xml version="1.0" encoding="utf-8"?>
<sst xmlns="http://schemas.openxmlformats.org/spreadsheetml/2006/main" count="109" uniqueCount="63">
  <si>
    <t>Parameter</t>
  </si>
  <si>
    <t>Bedford, Bedfordshire, MK43 0AL, UK</t>
  </si>
  <si>
    <t>Dataset</t>
  </si>
  <si>
    <t>Sebastian S. Michalski*, Dawid P. Hanak, Vasilije Manovic</t>
  </si>
  <si>
    <r>
      <t>Corresponding author: *</t>
    </r>
    <r>
      <rPr>
        <sz val="14"/>
        <color theme="1"/>
        <rFont val="Arial"/>
        <family val="2"/>
      </rPr>
      <t xml:space="preserve">Sebastian S. Michalski, s.s.michalski@cranfield.ac.uk 
                                  </t>
    </r>
  </si>
  <si>
    <t>CaLC steam cycle case</t>
  </si>
  <si>
    <r>
      <t>CaLC s-CO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case</t>
    </r>
  </si>
  <si>
    <t>Auxiliary power requirement of</t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</si>
  <si>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compression train</t>
    </r>
  </si>
  <si>
    <t>Unit</t>
  </si>
  <si>
    <t>MW</t>
  </si>
  <si>
    <t>Power cycle</t>
  </si>
  <si>
    <t>Calcium looping combustion island</t>
  </si>
  <si>
    <t>Investment cost of</t>
  </si>
  <si>
    <t>M€</t>
  </si>
  <si>
    <t>Break-even price of electricity</t>
  </si>
  <si>
    <t>Oxygen content in flue gas</t>
  </si>
  <si>
    <t>Relative make-up of sorbent</t>
  </si>
  <si>
    <t>Net efficiency of power plant</t>
  </si>
  <si>
    <t>Value</t>
  </si>
  <si>
    <t>%</t>
  </si>
  <si>
    <t>€/MWh</t>
  </si>
  <si>
    <t>Net efficiency of power plant, %</t>
  </si>
  <si>
    <r>
      <t>Live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temperature, °C</t>
    </r>
  </si>
  <si>
    <t>Compressor outlet pressure, Mpa</t>
  </si>
  <si>
    <t>500°C</t>
  </si>
  <si>
    <t>550°C</t>
  </si>
  <si>
    <t>600°C</t>
  </si>
  <si>
    <t>650°C</t>
  </si>
  <si>
    <t>675°C</t>
  </si>
  <si>
    <t>Break-even price of electricity, €/MWh</t>
  </si>
  <si>
    <t>K</t>
  </si>
  <si>
    <t xml:space="preserve">Temperature difference at the </t>
  </si>
  <si>
    <t>HTR cold end</t>
  </si>
  <si>
    <t>LTR cold end</t>
  </si>
  <si>
    <t>LTR hot end</t>
  </si>
  <si>
    <t>CaLC steam cycle - initial assumption</t>
  </si>
  <si>
    <r>
      <t>CaLC s-CO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initial assumption</t>
    </r>
  </si>
  <si>
    <t>CaLC steam cycle - revised assumption</t>
  </si>
  <si>
    <r>
      <t>CaLC s-CO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 revised assumption</t>
    </r>
  </si>
  <si>
    <t xml:space="preserve">Techno-economic feasibility assessment of calcium looping </t>
  </si>
  <si>
    <t>combustion using commercial technology appraisal tools</t>
  </si>
  <si>
    <t>Energy and Power, School of Water, Energy and Environment, Cranfield University,</t>
  </si>
  <si>
    <t>Carbon tax, €/t</t>
  </si>
  <si>
    <t>Cahnged parameter</t>
  </si>
  <si>
    <t>Net Power of Power Plant</t>
  </si>
  <si>
    <t>Total as spent cost</t>
  </si>
  <si>
    <t>Capacity factor</t>
  </si>
  <si>
    <t>Insurance cost indicator</t>
  </si>
  <si>
    <t>Cycle exploitation cost</t>
  </si>
  <si>
    <t>Unit price of sorbent</t>
  </si>
  <si>
    <t>Unit cost of sorbent/ash disposal</t>
  </si>
  <si>
    <t>Discount Rate</t>
  </si>
  <si>
    <t>Relative change of papameter, %</t>
  </si>
  <si>
    <t>Minimal value</t>
  </si>
  <si>
    <t>Maximal value</t>
  </si>
  <si>
    <t>Cahnge in break-even price of electricity, %</t>
  </si>
  <si>
    <r>
      <t>CaLC s-CO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case</t>
    </r>
  </si>
  <si>
    <t>Unit cost of coal</t>
  </si>
  <si>
    <t>Sorbent make-up flow rate</t>
  </si>
  <si>
    <t>Salvage value indicator</t>
  </si>
  <si>
    <t>Average income of an employee</t>
  </si>
  <si>
    <t>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</si>
</sst>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vertAlign val="subscript"/>
      <sz val="10"/>
      <name val="Arial"/>
      <family val="2"/>
    </font>
    <font>
      <vertAlign val="subscript"/>
      <sz val="11"/>
      <color theme="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i/>
      <sz val="16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5" fillId="0" borderId="0"/>
    <xf numFmtId="0" fontId="3" fillId="0" borderId="0"/>
  </cellStyleXfs>
  <cellXfs count="31">
    <xf numFmtId="0" fontId="0" fillId="0" borderId="0" xfId="0"/>
    <xf numFmtId="0" fontId="9" fillId="0" borderId="0" xfId="1" applyFont="1"/>
    <xf numFmtId="2" fontId="9" fillId="0" borderId="0" xfId="1" applyNumberFormat="1" applyFont="1"/>
    <xf numFmtId="0" fontId="4" fillId="0" borderId="0" xfId="1" applyFont="1"/>
    <xf numFmtId="1" fontId="4" fillId="0" borderId="0" xfId="1" applyNumberFormat="1" applyFont="1"/>
    <xf numFmtId="2" fontId="4" fillId="0" borderId="0" xfId="1" applyNumberFormat="1" applyFont="1"/>
    <xf numFmtId="0" fontId="11" fillId="0" borderId="0" xfId="0" applyFont="1" applyAlignment="1">
      <alignment horizontal="center" vertical="center"/>
    </xf>
    <xf numFmtId="0" fontId="3" fillId="2" borderId="0" xfId="3" applyFill="1"/>
    <xf numFmtId="0" fontId="12" fillId="2" borderId="0" xfId="3" applyFont="1" applyFill="1" applyAlignment="1">
      <alignment horizontal="center" vertical="center"/>
    </xf>
    <xf numFmtId="0" fontId="13" fillId="2" borderId="0" xfId="3" applyFont="1" applyFill="1" applyAlignment="1">
      <alignment horizontal="center" vertical="center"/>
    </xf>
    <xf numFmtId="0" fontId="14" fillId="2" borderId="0" xfId="3" applyFont="1" applyFill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4" fillId="2" borderId="0" xfId="3" applyFont="1" applyFill="1" applyAlignment="1">
      <alignment horizontal="center"/>
    </xf>
    <xf numFmtId="0" fontId="15" fillId="2" borderId="0" xfId="3" applyFont="1" applyFill="1" applyAlignment="1">
      <alignment horizontal="center" vertical="center" wrapText="1"/>
    </xf>
    <xf numFmtId="0" fontId="16" fillId="2" borderId="0" xfId="3" applyFont="1" applyFill="1" applyAlignment="1">
      <alignment horizontal="justify" vertical="center" wrapText="1"/>
    </xf>
    <xf numFmtId="0" fontId="17" fillId="2" borderId="0" xfId="3" applyFont="1" applyFill="1" applyAlignment="1">
      <alignment horizontal="justify" vertical="center"/>
    </xf>
    <xf numFmtId="0" fontId="2" fillId="0" borderId="0" xfId="1" applyFont="1"/>
    <xf numFmtId="1" fontId="2" fillId="0" borderId="0" xfId="1" applyNumberFormat="1" applyFont="1"/>
    <xf numFmtId="164" fontId="4" fillId="0" borderId="0" xfId="1" applyNumberFormat="1" applyFont="1"/>
    <xf numFmtId="164" fontId="9" fillId="0" borderId="0" xfId="1" applyNumberFormat="1" applyFont="1"/>
    <xf numFmtId="0" fontId="9" fillId="0" borderId="0" xfId="0" applyFont="1"/>
    <xf numFmtId="2" fontId="2" fillId="0" borderId="0" xfId="1" applyNumberFormat="1" applyFont="1"/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0" fillId="0" borderId="1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Auxiliary power distribution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4'!$A$2</c:f>
              <c:strCache>
                <c:ptCount val="1"/>
                <c:pt idx="0">
                  <c:v>CO2 compression train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4'!$B$1:$C$1</c:f>
              <c:strCache>
                <c:ptCount val="2"/>
                <c:pt idx="0">
                  <c:v>CaLC steam cycle case</c:v>
                </c:pt>
                <c:pt idx="1">
                  <c:v>CaLC s-CO2 case</c:v>
                </c:pt>
              </c:strCache>
            </c:strRef>
          </c:cat>
          <c:val>
            <c:numRef>
              <c:f>'Figure 4'!$B$2:$C$2</c:f>
              <c:numCache>
                <c:formatCode>0.000</c:formatCode>
                <c:ptCount val="2"/>
                <c:pt idx="0">
                  <c:v>44.97893772978</c:v>
                </c:pt>
                <c:pt idx="1">
                  <c:v>44.993329046999996</c:v>
                </c:pt>
              </c:numCache>
            </c:numRef>
          </c:val>
        </c:ser>
        <c:ser>
          <c:idx val="1"/>
          <c:order val="1"/>
          <c:tx>
            <c:strRef>
              <c:f>'Figure 4'!$A$3</c:f>
              <c:strCache>
                <c:ptCount val="1"/>
                <c:pt idx="0">
                  <c:v>Calcium looping combustion island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4'!$B$1:$C$1</c:f>
              <c:strCache>
                <c:ptCount val="2"/>
                <c:pt idx="0">
                  <c:v>CaLC steam cycle case</c:v>
                </c:pt>
                <c:pt idx="1">
                  <c:v>CaLC s-CO2 case</c:v>
                </c:pt>
              </c:strCache>
            </c:strRef>
          </c:cat>
          <c:val>
            <c:numRef>
              <c:f>'Figure 4'!$B$3:$C$3</c:f>
              <c:numCache>
                <c:formatCode>0.000</c:formatCode>
                <c:ptCount val="2"/>
                <c:pt idx="0">
                  <c:v>18.882088380941873</c:v>
                </c:pt>
                <c:pt idx="1">
                  <c:v>18.889389223040407</c:v>
                </c:pt>
              </c:numCache>
            </c:numRef>
          </c:val>
        </c:ser>
        <c:ser>
          <c:idx val="2"/>
          <c:order val="2"/>
          <c:tx>
            <c:strRef>
              <c:f>'Figure 4'!$A$4</c:f>
              <c:strCache>
                <c:ptCount val="1"/>
                <c:pt idx="0">
                  <c:v>Power cycle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4'!$B$1:$C$1</c:f>
              <c:strCache>
                <c:ptCount val="2"/>
                <c:pt idx="0">
                  <c:v>CaLC steam cycle case</c:v>
                </c:pt>
                <c:pt idx="1">
                  <c:v>CaLC s-CO2 case</c:v>
                </c:pt>
              </c:strCache>
            </c:strRef>
          </c:cat>
          <c:val>
            <c:numRef>
              <c:f>'Figure 4'!$B$4:$C$4</c:f>
              <c:numCache>
                <c:formatCode>0.000</c:formatCode>
                <c:ptCount val="2"/>
                <c:pt idx="0">
                  <c:v>22.083819221771236</c:v>
                </c:pt>
                <c:pt idx="1">
                  <c:v>8.2882002742899576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8509768"/>
        <c:axId val="778510160"/>
      </c:barChart>
      <c:catAx>
        <c:axId val="77850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510160"/>
        <c:crosses val="autoZero"/>
        <c:auto val="1"/>
        <c:lblAlgn val="ctr"/>
        <c:lblOffset val="100"/>
        <c:noMultiLvlLbl val="0"/>
      </c:catAx>
      <c:valAx>
        <c:axId val="77851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Total auxiliary power  requirement, MW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509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Economic sensitivity analysis results - CaLC s-CO2 case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10'!$B$17:$B$29</c:f>
              <c:strCache>
                <c:ptCount val="13"/>
                <c:pt idx="0">
                  <c:v>Interest rate</c:v>
                </c:pt>
                <c:pt idx="1">
                  <c:v>Insurance cost indicator</c:v>
                </c:pt>
                <c:pt idx="2">
                  <c:v>Cycle exploitation cost</c:v>
                </c:pt>
                <c:pt idx="3">
                  <c:v>Average income of an employee</c:v>
                </c:pt>
                <c:pt idx="4">
                  <c:v>Salvage value indicator</c:v>
                </c:pt>
                <c:pt idx="5">
                  <c:v>Unit cost of sorbent/ash disposal</c:v>
                </c:pt>
                <c:pt idx="6">
                  <c:v>Sorbent make-up flow rate</c:v>
                </c:pt>
                <c:pt idx="7">
                  <c:v>Unit price of sorbent</c:v>
                </c:pt>
                <c:pt idx="8">
                  <c:v>Discount Rate</c:v>
                </c:pt>
                <c:pt idx="9">
                  <c:v>Unit cost of coal</c:v>
                </c:pt>
                <c:pt idx="10">
                  <c:v>Total as spent cost</c:v>
                </c:pt>
                <c:pt idx="11">
                  <c:v>Capacity factor</c:v>
                </c:pt>
                <c:pt idx="12">
                  <c:v>Net Power of Power Plant</c:v>
                </c:pt>
              </c:strCache>
            </c:strRef>
          </c:cat>
          <c:val>
            <c:numRef>
              <c:f>'Figure 10'!$R$17:$R$29</c:f>
              <c:numCache>
                <c:formatCode>General</c:formatCode>
                <c:ptCount val="13"/>
                <c:pt idx="0">
                  <c:v>-2.2895237985019974E-2</c:v>
                </c:pt>
                <c:pt idx="1">
                  <c:v>-0.14055664139631438</c:v>
                </c:pt>
                <c:pt idx="2">
                  <c:v>-0.14848437603630749</c:v>
                </c:pt>
                <c:pt idx="3">
                  <c:v>-0.24617503939161628</c:v>
                </c:pt>
                <c:pt idx="4">
                  <c:v>-0.27864958732133216</c:v>
                </c:pt>
                <c:pt idx="5">
                  <c:v>-1.1683416779622713</c:v>
                </c:pt>
                <c:pt idx="6">
                  <c:v>-2.1497747525497619</c:v>
                </c:pt>
                <c:pt idx="7">
                  <c:v>-2.1497747525496753</c:v>
                </c:pt>
                <c:pt idx="8">
                  <c:v>-3.9196085164705443</c:v>
                </c:pt>
                <c:pt idx="9">
                  <c:v>-4.1900772254457177</c:v>
                </c:pt>
                <c:pt idx="10">
                  <c:v>-7.0971469286142543</c:v>
                </c:pt>
                <c:pt idx="11">
                  <c:v>-6.5146142122105903</c:v>
                </c:pt>
                <c:pt idx="12">
                  <c:v>-13.043478260869591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10'!$B$17:$B$29</c:f>
              <c:strCache>
                <c:ptCount val="13"/>
                <c:pt idx="0">
                  <c:v>Interest rate</c:v>
                </c:pt>
                <c:pt idx="1">
                  <c:v>Insurance cost indicator</c:v>
                </c:pt>
                <c:pt idx="2">
                  <c:v>Cycle exploitation cost</c:v>
                </c:pt>
                <c:pt idx="3">
                  <c:v>Average income of an employee</c:v>
                </c:pt>
                <c:pt idx="4">
                  <c:v>Salvage value indicator</c:v>
                </c:pt>
                <c:pt idx="5">
                  <c:v>Unit cost of sorbent/ash disposal</c:v>
                </c:pt>
                <c:pt idx="6">
                  <c:v>Sorbent make-up flow rate</c:v>
                </c:pt>
                <c:pt idx="7">
                  <c:v>Unit price of sorbent</c:v>
                </c:pt>
                <c:pt idx="8">
                  <c:v>Discount Rate</c:v>
                </c:pt>
                <c:pt idx="9">
                  <c:v>Unit cost of coal</c:v>
                </c:pt>
                <c:pt idx="10">
                  <c:v>Total as spent cost</c:v>
                </c:pt>
                <c:pt idx="11">
                  <c:v>Capacity factor</c:v>
                </c:pt>
                <c:pt idx="12">
                  <c:v>Net Power of Power Plant</c:v>
                </c:pt>
              </c:strCache>
            </c:strRef>
          </c:cat>
          <c:val>
            <c:numRef>
              <c:f>'Figure 10'!$S$17:$S$29</c:f>
              <c:numCache>
                <c:formatCode>General</c:formatCode>
                <c:ptCount val="13"/>
                <c:pt idx="0">
                  <c:v>2.2192662470936344E-2</c:v>
                </c:pt>
                <c:pt idx="1">
                  <c:v>0.14055664139634905</c:v>
                </c:pt>
                <c:pt idx="2">
                  <c:v>0.14848437603630749</c:v>
                </c:pt>
                <c:pt idx="3">
                  <c:v>0.2461750393916336</c:v>
                </c:pt>
                <c:pt idx="4">
                  <c:v>0.27864958732134948</c:v>
                </c:pt>
                <c:pt idx="5">
                  <c:v>1.1683416779623232</c:v>
                </c:pt>
                <c:pt idx="6">
                  <c:v>2.1497747525497446</c:v>
                </c:pt>
                <c:pt idx="7">
                  <c:v>2.1497747525497446</c:v>
                </c:pt>
                <c:pt idx="8">
                  <c:v>4.0890765476512092</c:v>
                </c:pt>
                <c:pt idx="9">
                  <c:v>4.1900772254457879</c:v>
                </c:pt>
                <c:pt idx="10">
                  <c:v>7.097146928614201</c:v>
                </c:pt>
                <c:pt idx="11">
                  <c:v>8.8138898165200938</c:v>
                </c:pt>
                <c:pt idx="12">
                  <c:v>17.647058823529402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6001368"/>
        <c:axId val="846001760"/>
      </c:barChart>
      <c:catAx>
        <c:axId val="846001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001760"/>
        <c:crossesAt val="-20"/>
        <c:auto val="1"/>
        <c:lblAlgn val="ctr"/>
        <c:lblOffset val="100"/>
        <c:noMultiLvlLbl val="0"/>
      </c:catAx>
      <c:valAx>
        <c:axId val="846001760"/>
        <c:scaling>
          <c:orientation val="minMax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u="none" strike="noStrike" baseline="0">
                    <a:effectLst/>
                  </a:rPr>
                  <a:t>Cahnge in break-even price of electricity, %</a:t>
                </a:r>
                <a:r>
                  <a:rPr lang="en-GB" sz="1000" b="0" i="0" u="none" strike="noStrike" baseline="0"/>
                  <a:t> 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00136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Parametric study results of carbon tax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'Figure 11'!$A$4</c:f>
              <c:strCache>
                <c:ptCount val="1"/>
                <c:pt idx="0">
                  <c:v>CaLC steam cycle - initial assumption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11'!$B$2:$F$2</c:f>
              <c:numCache>
                <c:formatCode>General</c:formatCode>
                <c:ptCount val="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</c:numCache>
            </c:numRef>
          </c:xVal>
          <c:yVal>
            <c:numRef>
              <c:f>'Figure 11'!$B$4:$F$4</c:f>
              <c:numCache>
                <c:formatCode>General</c:formatCode>
                <c:ptCount val="5"/>
                <c:pt idx="0">
                  <c:v>83.504603476552205</c:v>
                </c:pt>
                <c:pt idx="1">
                  <c:v>86.052309489719022</c:v>
                </c:pt>
                <c:pt idx="2">
                  <c:v>88.600015502885768</c:v>
                </c:pt>
                <c:pt idx="3">
                  <c:v>91.147721516052584</c:v>
                </c:pt>
                <c:pt idx="4">
                  <c:v>93.695427529219387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'Figure 11'!$A$5</c:f>
              <c:strCache>
                <c:ptCount val="1"/>
                <c:pt idx="0">
                  <c:v>CaLC steam cycle - revised assumption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'Figure 11'!$B$2:$F$2</c:f>
              <c:numCache>
                <c:formatCode>General</c:formatCode>
                <c:ptCount val="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</c:numCache>
            </c:numRef>
          </c:xVal>
          <c:yVal>
            <c:numRef>
              <c:f>'Figure 11'!$B$5:$F$5</c:f>
              <c:numCache>
                <c:formatCode>General</c:formatCode>
                <c:ptCount val="5"/>
                <c:pt idx="0">
                  <c:v>82.845538308276673</c:v>
                </c:pt>
                <c:pt idx="1">
                  <c:v>85.382931778417344</c:v>
                </c:pt>
                <c:pt idx="2">
                  <c:v>87.920325248558015</c:v>
                </c:pt>
                <c:pt idx="3">
                  <c:v>90.457718718698658</c:v>
                </c:pt>
                <c:pt idx="4">
                  <c:v>92.995112188839386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'Figure 11'!$A$6</c:f>
              <c:strCache>
                <c:ptCount val="1"/>
                <c:pt idx="0">
                  <c:v>CaLC s-CO2 - initial assumption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'Figure 11'!$B$2:$F$2</c:f>
              <c:numCache>
                <c:formatCode>General</c:formatCode>
                <c:ptCount val="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</c:numCache>
            </c:numRef>
          </c:xVal>
          <c:yVal>
            <c:numRef>
              <c:f>'Figure 11'!$B$6:$F$6</c:f>
              <c:numCache>
                <c:formatCode>General</c:formatCode>
                <c:ptCount val="5"/>
                <c:pt idx="0">
                  <c:v>91.412723850124692</c:v>
                </c:pt>
                <c:pt idx="1">
                  <c:v>94.384154967085294</c:v>
                </c:pt>
                <c:pt idx="2">
                  <c:v>97.355586084045953</c:v>
                </c:pt>
                <c:pt idx="3">
                  <c:v>100.32701720100663</c:v>
                </c:pt>
                <c:pt idx="4">
                  <c:v>103.29844831796727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'Figure 11'!$A$7</c:f>
              <c:strCache>
                <c:ptCount val="1"/>
                <c:pt idx="0">
                  <c:v>CaLC s-CO2 -  revised assumption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'Figure 11'!$B$2:$F$2</c:f>
              <c:numCache>
                <c:formatCode>General</c:formatCode>
                <c:ptCount val="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</c:numCache>
            </c:numRef>
          </c:xVal>
          <c:yVal>
            <c:numRef>
              <c:f>'Figure 11'!$B$7:$F$7</c:f>
              <c:numCache>
                <c:formatCode>General</c:formatCode>
                <c:ptCount val="5"/>
                <c:pt idx="0">
                  <c:v>82.035480088972562</c:v>
                </c:pt>
                <c:pt idx="1">
                  <c:v>84.644866922984079</c:v>
                </c:pt>
                <c:pt idx="2">
                  <c:v>87.25425375699534</c:v>
                </c:pt>
                <c:pt idx="3">
                  <c:v>89.863640591006629</c:v>
                </c:pt>
                <c:pt idx="4">
                  <c:v>92.473027425017932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002544"/>
        <c:axId val="846002936"/>
      </c:scatterChart>
      <c:valAx>
        <c:axId val="846002544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Carbon tax, €/t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002936"/>
        <c:crosses val="autoZero"/>
        <c:crossBetween val="midCat"/>
        <c:majorUnit val="25"/>
      </c:valAx>
      <c:valAx>
        <c:axId val="846002936"/>
        <c:scaling>
          <c:orientation val="minMax"/>
          <c:max val="105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Break-even price of electricity, €/MWh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002544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320" b="0" i="0" u="none" strike="noStrike" baseline="0">
                <a:effectLst/>
              </a:rPr>
              <a:t>Equipment and material cost composition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5'!$A$2</c:f>
              <c:strCache>
                <c:ptCount val="1"/>
                <c:pt idx="0">
                  <c:v>Calcium looping combustion island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5'!$B$1:$C$1</c:f>
              <c:strCache>
                <c:ptCount val="2"/>
                <c:pt idx="0">
                  <c:v>CaLC steam cycle case</c:v>
                </c:pt>
                <c:pt idx="1">
                  <c:v>CaLC s-CO2 case</c:v>
                </c:pt>
              </c:strCache>
            </c:strRef>
          </c:cat>
          <c:val>
            <c:numRef>
              <c:f>'Figure 5'!$B$2:$C$2</c:f>
              <c:numCache>
                <c:formatCode>0.000</c:formatCode>
                <c:ptCount val="2"/>
                <c:pt idx="0">
                  <c:v>392.27166492267429</c:v>
                </c:pt>
                <c:pt idx="1">
                  <c:v>393.54304588970751</c:v>
                </c:pt>
              </c:numCache>
            </c:numRef>
          </c:val>
        </c:ser>
        <c:ser>
          <c:idx val="1"/>
          <c:order val="1"/>
          <c:tx>
            <c:strRef>
              <c:f>'Figure 5'!$A$3</c:f>
              <c:strCache>
                <c:ptCount val="1"/>
                <c:pt idx="0">
                  <c:v>Power cycle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5'!$B$1:$C$1</c:f>
              <c:strCache>
                <c:ptCount val="2"/>
                <c:pt idx="0">
                  <c:v>CaLC steam cycle case</c:v>
                </c:pt>
                <c:pt idx="1">
                  <c:v>CaLC s-CO2 case</c:v>
                </c:pt>
              </c:strCache>
            </c:strRef>
          </c:cat>
          <c:val>
            <c:numRef>
              <c:f>'Figure 5'!$B$3:$C$3</c:f>
              <c:numCache>
                <c:formatCode>0.000</c:formatCode>
                <c:ptCount val="2"/>
                <c:pt idx="0">
                  <c:v>214.44257902119998</c:v>
                </c:pt>
                <c:pt idx="1">
                  <c:v>124.20611996678002</c:v>
                </c:pt>
              </c:numCache>
            </c:numRef>
          </c:val>
        </c:ser>
        <c:ser>
          <c:idx val="2"/>
          <c:order val="2"/>
          <c:tx>
            <c:strRef>
              <c:f>'Figure 5'!$A$4</c:f>
              <c:strCache>
                <c:ptCount val="1"/>
                <c:pt idx="0">
                  <c:v>CO2 compression train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5'!$B$1:$C$1</c:f>
              <c:strCache>
                <c:ptCount val="2"/>
                <c:pt idx="0">
                  <c:v>CaLC steam cycle case</c:v>
                </c:pt>
                <c:pt idx="1">
                  <c:v>CaLC s-CO2 case</c:v>
                </c:pt>
              </c:strCache>
            </c:strRef>
          </c:cat>
          <c:val>
            <c:numRef>
              <c:f>'Figure 5'!$B$4:$C$4</c:f>
              <c:numCache>
                <c:formatCode>0.000</c:formatCode>
                <c:ptCount val="2"/>
                <c:pt idx="0">
                  <c:v>23.529857704212699</c:v>
                </c:pt>
                <c:pt idx="1">
                  <c:v>23.757943135653246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8510944"/>
        <c:axId val="778511336"/>
      </c:barChart>
      <c:catAx>
        <c:axId val="77851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511336"/>
        <c:crosses val="autoZero"/>
        <c:auto val="1"/>
        <c:lblAlgn val="ctr"/>
        <c:lblOffset val="100"/>
        <c:noMultiLvlLbl val="0"/>
      </c:catAx>
      <c:valAx>
        <c:axId val="778511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Investment cost, M€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51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'Figure 6'!$A$4</c:f>
              <c:strCache>
                <c:ptCount val="1"/>
                <c:pt idx="0">
                  <c:v>Net efficiency of power plant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6'!$B$2:$F$2</c:f>
              <c:numCache>
                <c:formatCode>General</c:formatCode>
                <c:ptCount val="5"/>
                <c:pt idx="0">
                  <c:v>3</c:v>
                </c:pt>
                <c:pt idx="1">
                  <c:v>2.5</c:v>
                </c:pt>
                <c:pt idx="2">
                  <c:v>2</c:v>
                </c:pt>
                <c:pt idx="3">
                  <c:v>1.5</c:v>
                </c:pt>
                <c:pt idx="4">
                  <c:v>1</c:v>
                </c:pt>
              </c:numCache>
            </c:numRef>
          </c:xVal>
          <c:yVal>
            <c:numRef>
              <c:f>'Figure 6'!$B$4:$F$4</c:f>
              <c:numCache>
                <c:formatCode>General</c:formatCode>
                <c:ptCount val="5"/>
                <c:pt idx="0">
                  <c:v>29.919707917367926</c:v>
                </c:pt>
                <c:pt idx="1">
                  <c:v>29.969240091149754</c:v>
                </c:pt>
                <c:pt idx="2">
                  <c:v>30.009869227861063</c:v>
                </c:pt>
                <c:pt idx="3">
                  <c:v>30.054125894534327</c:v>
                </c:pt>
                <c:pt idx="4">
                  <c:v>30.095785847290792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8512120"/>
        <c:axId val="778512512"/>
      </c:scatterChart>
      <c:scatterChart>
        <c:scatterStyle val="smoothMarker"/>
        <c:varyColors val="0"/>
        <c:ser>
          <c:idx val="1"/>
          <c:order val="1"/>
          <c:tx>
            <c:strRef>
              <c:f>'Figure 6'!$A$5</c:f>
              <c:strCache>
                <c:ptCount val="1"/>
                <c:pt idx="0">
                  <c:v>Break-even price of electricity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'Figure 6'!$B$2:$F$2</c:f>
              <c:numCache>
                <c:formatCode>General</c:formatCode>
                <c:ptCount val="5"/>
                <c:pt idx="0">
                  <c:v>3</c:v>
                </c:pt>
                <c:pt idx="1">
                  <c:v>2.5</c:v>
                </c:pt>
                <c:pt idx="2">
                  <c:v>2</c:v>
                </c:pt>
                <c:pt idx="3">
                  <c:v>1.5</c:v>
                </c:pt>
                <c:pt idx="4">
                  <c:v>1</c:v>
                </c:pt>
              </c:numCache>
            </c:numRef>
          </c:xVal>
          <c:yVal>
            <c:numRef>
              <c:f>'Figure 6'!$B$5:$F$5</c:f>
              <c:numCache>
                <c:formatCode>General</c:formatCode>
                <c:ptCount val="5"/>
                <c:pt idx="0">
                  <c:v>91.662010398218044</c:v>
                </c:pt>
                <c:pt idx="1">
                  <c:v>91.493312694857011</c:v>
                </c:pt>
                <c:pt idx="2">
                  <c:v>91.351437797883122</c:v>
                </c:pt>
                <c:pt idx="3">
                  <c:v>91.201693551090955</c:v>
                </c:pt>
                <c:pt idx="4">
                  <c:v>91.063767577963418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8513296"/>
        <c:axId val="778512904"/>
      </c:scatterChart>
      <c:valAx>
        <c:axId val="778512120"/>
        <c:scaling>
          <c:orientation val="minMax"/>
          <c:max val="3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Oxygen content in flue gas,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512512"/>
        <c:crosses val="autoZero"/>
        <c:crossBetween val="midCat"/>
        <c:majorUnit val="0.5"/>
      </c:valAx>
      <c:valAx>
        <c:axId val="778512512"/>
        <c:scaling>
          <c:orientation val="minMax"/>
          <c:max val="30.1"/>
          <c:min val="29.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Net efficiency of power plant,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512120"/>
        <c:crosses val="autoZero"/>
        <c:crossBetween val="midCat"/>
        <c:majorUnit val="0.12000000000000001"/>
      </c:valAx>
      <c:valAx>
        <c:axId val="778512904"/>
        <c:scaling>
          <c:orientation val="minMax"/>
          <c:max val="91.8"/>
          <c:min val="9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Break-even price of electricity, €/MWh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513296"/>
        <c:crosses val="max"/>
        <c:crossBetween val="midCat"/>
        <c:majorUnit val="0.4"/>
      </c:valAx>
      <c:valAx>
        <c:axId val="778513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8512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CaLC unit parametric study results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'Figure 6'!$A$4</c:f>
              <c:strCache>
                <c:ptCount val="1"/>
                <c:pt idx="0">
                  <c:v>Net efficiency of power plant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6'!$G$3:$K$3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7.0000000000000009</c:v>
                </c:pt>
              </c:numCache>
            </c:numRef>
          </c:xVal>
          <c:yVal>
            <c:numRef>
              <c:f>'Figure 6'!$G$4:$K$4</c:f>
              <c:numCache>
                <c:formatCode>General</c:formatCode>
                <c:ptCount val="5"/>
                <c:pt idx="0">
                  <c:v>30.002220722164608</c:v>
                </c:pt>
                <c:pt idx="1">
                  <c:v>29.467780216493015</c:v>
                </c:pt>
                <c:pt idx="2">
                  <c:v>28.923731379650281</c:v>
                </c:pt>
                <c:pt idx="3">
                  <c:v>28.418061392283764</c:v>
                </c:pt>
                <c:pt idx="4">
                  <c:v>27.948365767384399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8514080"/>
        <c:axId val="778514472"/>
      </c:scatterChart>
      <c:scatterChart>
        <c:scatterStyle val="smoothMarker"/>
        <c:varyColors val="0"/>
        <c:ser>
          <c:idx val="1"/>
          <c:order val="1"/>
          <c:tx>
            <c:strRef>
              <c:f>'Figure 6'!$A$5</c:f>
              <c:strCache>
                <c:ptCount val="1"/>
                <c:pt idx="0">
                  <c:v>Break-even price of electricity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'Figure 6'!$G$3:$K$3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7.0000000000000009</c:v>
                </c:pt>
              </c:numCache>
            </c:numRef>
          </c:xVal>
          <c:yVal>
            <c:numRef>
              <c:f>'Figure 6'!$G$5:$K$5</c:f>
              <c:numCache>
                <c:formatCode>General</c:formatCode>
                <c:ptCount val="5"/>
                <c:pt idx="0">
                  <c:v>91.412797686424483</c:v>
                </c:pt>
                <c:pt idx="1">
                  <c:v>96.080133667125864</c:v>
                </c:pt>
                <c:pt idx="2">
                  <c:v>100.67378310332342</c:v>
                </c:pt>
                <c:pt idx="3">
                  <c:v>105.17170171518491</c:v>
                </c:pt>
                <c:pt idx="4">
                  <c:v>109.53314124669105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8515256"/>
        <c:axId val="778514864"/>
      </c:scatterChart>
      <c:valAx>
        <c:axId val="778514080"/>
        <c:scaling>
          <c:orientation val="minMax"/>
          <c:max val="7"/>
          <c:min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Relative make-up of sorbent,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514472"/>
        <c:crosses val="autoZero"/>
        <c:crossBetween val="midCat"/>
        <c:majorUnit val="1"/>
      </c:valAx>
      <c:valAx>
        <c:axId val="778514472"/>
        <c:scaling>
          <c:orientation val="minMax"/>
          <c:max val="30.5"/>
          <c:min val="27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Net efficiency of power plant,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514080"/>
        <c:crosses val="autoZero"/>
        <c:crossBetween val="midCat"/>
        <c:majorUnit val="1"/>
      </c:valAx>
      <c:valAx>
        <c:axId val="778514864"/>
        <c:scaling>
          <c:orientation val="minMax"/>
          <c:max val="111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Break-even price of electricity, €/MWh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515256"/>
        <c:crosses val="max"/>
        <c:crossBetween val="midCat"/>
        <c:majorUnit val="7"/>
      </c:valAx>
      <c:valAx>
        <c:axId val="778515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8514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Influence of live CO</a:t>
            </a:r>
            <a:r>
              <a:rPr lang="en-GB" sz="1400" b="0" i="0" u="none" strike="noStrike" baseline="-25000">
                <a:effectLst/>
              </a:rPr>
              <a:t>2</a:t>
            </a:r>
            <a:r>
              <a:rPr lang="en-GB" sz="1400" b="0" i="0" u="none" strike="noStrike" baseline="0">
                <a:effectLst/>
              </a:rPr>
              <a:t> temperature and the compressor outlet pressure on the net efficiency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'Figure 7'!$A$4</c:f>
              <c:strCache>
                <c:ptCount val="1"/>
                <c:pt idx="0">
                  <c:v>500°C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7'!$B$2:$F$2</c:f>
              <c:numCache>
                <c:formatCode>General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24</c:v>
                </c:pt>
                <c:pt idx="3">
                  <c:v>27</c:v>
                </c:pt>
                <c:pt idx="4">
                  <c:v>30</c:v>
                </c:pt>
              </c:numCache>
            </c:numRef>
          </c:xVal>
          <c:yVal>
            <c:numRef>
              <c:f>'Figure 7'!$B$4:$F$4</c:f>
              <c:numCache>
                <c:formatCode>General</c:formatCode>
                <c:ptCount val="5"/>
                <c:pt idx="0">
                  <c:v>25.711625358183724</c:v>
                </c:pt>
                <c:pt idx="1">
                  <c:v>26.699877610610663</c:v>
                </c:pt>
                <c:pt idx="2">
                  <c:v>27.208973645075805</c:v>
                </c:pt>
                <c:pt idx="3">
                  <c:v>27.459552688851467</c:v>
                </c:pt>
                <c:pt idx="4">
                  <c:v>27.534195619771694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'Figure 7'!$A$5</c:f>
              <c:strCache>
                <c:ptCount val="1"/>
                <c:pt idx="0">
                  <c:v>550°C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'Figure 7'!$B$2:$F$2</c:f>
              <c:numCache>
                <c:formatCode>General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24</c:v>
                </c:pt>
                <c:pt idx="3">
                  <c:v>27</c:v>
                </c:pt>
                <c:pt idx="4">
                  <c:v>30</c:v>
                </c:pt>
              </c:numCache>
            </c:numRef>
          </c:xVal>
          <c:yVal>
            <c:numRef>
              <c:f>'Figure 7'!$B$5:$F$5</c:f>
              <c:numCache>
                <c:formatCode>General</c:formatCode>
                <c:ptCount val="5"/>
                <c:pt idx="0">
                  <c:v>27.525944689987192</c:v>
                </c:pt>
                <c:pt idx="1">
                  <c:v>28.584848964477885</c:v>
                </c:pt>
                <c:pt idx="2">
                  <c:v>29.175697422501589</c:v>
                </c:pt>
                <c:pt idx="3">
                  <c:v>29.482722870425761</c:v>
                </c:pt>
                <c:pt idx="4">
                  <c:v>29.621083257439846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'Figure 7'!$A$6</c:f>
              <c:strCache>
                <c:ptCount val="1"/>
                <c:pt idx="0">
                  <c:v>600°C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'Figure 7'!$B$2:$F$2</c:f>
              <c:numCache>
                <c:formatCode>General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24</c:v>
                </c:pt>
                <c:pt idx="3">
                  <c:v>27</c:v>
                </c:pt>
                <c:pt idx="4">
                  <c:v>30</c:v>
                </c:pt>
              </c:numCache>
            </c:numRef>
          </c:xVal>
          <c:yVal>
            <c:numRef>
              <c:f>'Figure 7'!$B$6:$F$6</c:f>
              <c:numCache>
                <c:formatCode>General</c:formatCode>
                <c:ptCount val="5"/>
                <c:pt idx="0">
                  <c:v>29.193399616958185</c:v>
                </c:pt>
                <c:pt idx="1">
                  <c:v>30.314780857398492</c:v>
                </c:pt>
                <c:pt idx="2">
                  <c:v>30.964980270501794</c:v>
                </c:pt>
                <c:pt idx="3">
                  <c:v>31.326554086808699</c:v>
                </c:pt>
                <c:pt idx="4">
                  <c:v>31.513076896865456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'Figure 7'!$A$7</c:f>
              <c:strCache>
                <c:ptCount val="1"/>
                <c:pt idx="0">
                  <c:v>650°C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'Figure 7'!$B$2:$F$2</c:f>
              <c:numCache>
                <c:formatCode>General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24</c:v>
                </c:pt>
                <c:pt idx="3">
                  <c:v>27</c:v>
                </c:pt>
                <c:pt idx="4">
                  <c:v>30</c:v>
                </c:pt>
              </c:numCache>
            </c:numRef>
          </c:xVal>
          <c:yVal>
            <c:numRef>
              <c:f>'Figure 7'!$B$7:$F$7</c:f>
              <c:numCache>
                <c:formatCode>General</c:formatCode>
                <c:ptCount val="5"/>
                <c:pt idx="0">
                  <c:v>30.73289484040135</c:v>
                </c:pt>
                <c:pt idx="1">
                  <c:v>31.91604170438978</c:v>
                </c:pt>
                <c:pt idx="2">
                  <c:v>32.601973787518951</c:v>
                </c:pt>
                <c:pt idx="3">
                  <c:v>33.017800707170579</c:v>
                </c:pt>
                <c:pt idx="4">
                  <c:v>33.249698947206468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'Figure 7'!$A$8</c:f>
              <c:strCache>
                <c:ptCount val="1"/>
                <c:pt idx="0">
                  <c:v>675°C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'Figure 7'!$B$2:$F$2</c:f>
              <c:numCache>
                <c:formatCode>General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24</c:v>
                </c:pt>
                <c:pt idx="3">
                  <c:v>27</c:v>
                </c:pt>
                <c:pt idx="4">
                  <c:v>30</c:v>
                </c:pt>
              </c:numCache>
            </c:numRef>
          </c:xVal>
          <c:yVal>
            <c:numRef>
              <c:f>'Figure 7'!$B$8:$F$8</c:f>
              <c:numCache>
                <c:formatCode>General</c:formatCode>
                <c:ptCount val="5"/>
                <c:pt idx="0">
                  <c:v>31.448750700382803</c:v>
                </c:pt>
                <c:pt idx="1">
                  <c:v>32.665844943465771</c:v>
                </c:pt>
                <c:pt idx="2">
                  <c:v>33.381482998185575</c:v>
                </c:pt>
                <c:pt idx="3">
                  <c:v>33.805995518532839</c:v>
                </c:pt>
                <c:pt idx="4">
                  <c:v>34.052099766342849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995488"/>
        <c:axId val="845995880"/>
      </c:scatterChart>
      <c:valAx>
        <c:axId val="845995488"/>
        <c:scaling>
          <c:orientation val="minMax"/>
          <c:max val="30"/>
          <c:min val="1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Compressor outlet pressure, Mpa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995880"/>
        <c:crosses val="autoZero"/>
        <c:crossBetween val="midCat"/>
        <c:majorUnit val="3"/>
      </c:valAx>
      <c:valAx>
        <c:axId val="845995880"/>
        <c:scaling>
          <c:orientation val="minMax"/>
          <c:max val="35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Net efficiency of power plant,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995488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Influence of live CO</a:t>
            </a:r>
            <a:r>
              <a:rPr lang="en-GB" sz="1400" b="0" i="0" u="none" strike="noStrike" baseline="-25000">
                <a:effectLst/>
              </a:rPr>
              <a:t>2</a:t>
            </a:r>
            <a:r>
              <a:rPr lang="en-GB" sz="1400" b="0" i="0" u="none" strike="noStrike" baseline="0">
                <a:effectLst/>
              </a:rPr>
              <a:t> temperature and the compressor outlet pressure on the break-even price of electricity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'Figure 8'!$A$4</c:f>
              <c:strCache>
                <c:ptCount val="1"/>
                <c:pt idx="0">
                  <c:v>500°C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8'!$B$2:$F$2</c:f>
              <c:numCache>
                <c:formatCode>General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24</c:v>
                </c:pt>
                <c:pt idx="3">
                  <c:v>27</c:v>
                </c:pt>
                <c:pt idx="4">
                  <c:v>30</c:v>
                </c:pt>
              </c:numCache>
            </c:numRef>
          </c:xVal>
          <c:yVal>
            <c:numRef>
              <c:f>'Figure 8'!$B$4:$F$4</c:f>
              <c:numCache>
                <c:formatCode>General</c:formatCode>
                <c:ptCount val="5"/>
                <c:pt idx="0">
                  <c:v>105.58242530724171</c:v>
                </c:pt>
                <c:pt idx="1">
                  <c:v>102.19218642149671</c:v>
                </c:pt>
                <c:pt idx="2">
                  <c:v>100.78043693398774</c:v>
                </c:pt>
                <c:pt idx="3">
                  <c:v>100.36383415569969</c:v>
                </c:pt>
                <c:pt idx="4">
                  <c:v>100.59233187986116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'Figure 8'!$A$5</c:f>
              <c:strCache>
                <c:ptCount val="1"/>
                <c:pt idx="0">
                  <c:v>550°C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'Figure 8'!$B$2:$F$2</c:f>
              <c:numCache>
                <c:formatCode>General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24</c:v>
                </c:pt>
                <c:pt idx="3">
                  <c:v>27</c:v>
                </c:pt>
                <c:pt idx="4">
                  <c:v>30</c:v>
                </c:pt>
              </c:numCache>
            </c:numRef>
          </c:xVal>
          <c:yVal>
            <c:numRef>
              <c:f>'Figure 8'!$B$5:$F$5</c:f>
              <c:numCache>
                <c:formatCode>General</c:formatCode>
                <c:ptCount val="5"/>
                <c:pt idx="0">
                  <c:v>98.946601369456587</c:v>
                </c:pt>
                <c:pt idx="1">
                  <c:v>95.783385073913138</c:v>
                </c:pt>
                <c:pt idx="2">
                  <c:v>94.330774970683009</c:v>
                </c:pt>
                <c:pt idx="3">
                  <c:v>93.831189234648079</c:v>
                </c:pt>
                <c:pt idx="4">
                  <c:v>93.876728451264697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'Figure 8'!$A$6</c:f>
              <c:strCache>
                <c:ptCount val="1"/>
                <c:pt idx="0">
                  <c:v>600°C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'Figure 8'!$B$2:$F$2</c:f>
              <c:numCache>
                <c:formatCode>General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24</c:v>
                </c:pt>
                <c:pt idx="3">
                  <c:v>27</c:v>
                </c:pt>
                <c:pt idx="4">
                  <c:v>30</c:v>
                </c:pt>
              </c:numCache>
            </c:numRef>
          </c:xVal>
          <c:yVal>
            <c:numRef>
              <c:f>'Figure 8'!$B$6:$F$6</c:f>
              <c:numCache>
                <c:formatCode>General</c:formatCode>
                <c:ptCount val="5"/>
                <c:pt idx="0">
                  <c:v>93.598275981083972</c:v>
                </c:pt>
                <c:pt idx="1">
                  <c:v>90.61089726663279</c:v>
                </c:pt>
                <c:pt idx="2">
                  <c:v>89.179454668756009</c:v>
                </c:pt>
                <c:pt idx="3">
                  <c:v>88.617560301083884</c:v>
                </c:pt>
                <c:pt idx="4">
                  <c:v>88.560257956273674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'Figure 8'!$A$7</c:f>
              <c:strCache>
                <c:ptCount val="1"/>
                <c:pt idx="0">
                  <c:v>650°C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'Figure 8'!$B$2:$F$2</c:f>
              <c:numCache>
                <c:formatCode>General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24</c:v>
                </c:pt>
                <c:pt idx="3">
                  <c:v>27</c:v>
                </c:pt>
                <c:pt idx="4">
                  <c:v>30</c:v>
                </c:pt>
              </c:numCache>
            </c:numRef>
          </c:xVal>
          <c:yVal>
            <c:numRef>
              <c:f>'Figure 8'!$B$7:$F$7</c:f>
              <c:numCache>
                <c:formatCode>General</c:formatCode>
                <c:ptCount val="5"/>
                <c:pt idx="0">
                  <c:v>89.185391719234246</c:v>
                </c:pt>
                <c:pt idx="1">
                  <c:v>86.336968459428476</c:v>
                </c:pt>
                <c:pt idx="2">
                  <c:v>84.971764484457253</c:v>
                </c:pt>
                <c:pt idx="3">
                  <c:v>84.355835884978802</c:v>
                </c:pt>
                <c:pt idx="4">
                  <c:v>84.218429321834051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'Figure 8'!$A$8</c:f>
              <c:strCache>
                <c:ptCount val="1"/>
                <c:pt idx="0">
                  <c:v>675°C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'Figure 8'!$B$2:$F$2</c:f>
              <c:numCache>
                <c:formatCode>General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24</c:v>
                </c:pt>
                <c:pt idx="3">
                  <c:v>27</c:v>
                </c:pt>
                <c:pt idx="4">
                  <c:v>30</c:v>
                </c:pt>
              </c:numCache>
            </c:numRef>
          </c:xVal>
          <c:yVal>
            <c:numRef>
              <c:f>'Figure 8'!$B$8:$F$8</c:f>
              <c:numCache>
                <c:formatCode>General</c:formatCode>
                <c:ptCount val="5"/>
                <c:pt idx="0">
                  <c:v>87.289302282789876</c:v>
                </c:pt>
                <c:pt idx="1">
                  <c:v>84.487982214273828</c:v>
                </c:pt>
                <c:pt idx="2">
                  <c:v>83.122113335861656</c:v>
                </c:pt>
                <c:pt idx="3">
                  <c:v>82.520772248225981</c:v>
                </c:pt>
                <c:pt idx="4">
                  <c:v>82.367799436391024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996664"/>
        <c:axId val="845997056"/>
      </c:scatterChart>
      <c:valAx>
        <c:axId val="845996664"/>
        <c:scaling>
          <c:orientation val="minMax"/>
          <c:max val="30"/>
          <c:min val="1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Compressor outlet pressure, Mpa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997056"/>
        <c:crosses val="autoZero"/>
        <c:crossBetween val="midCat"/>
        <c:majorUnit val="3"/>
      </c:valAx>
      <c:valAx>
        <c:axId val="845997056"/>
        <c:scaling>
          <c:orientation val="minMax"/>
          <c:max val="106"/>
          <c:min val="8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Break-even price of electricity, €/MWh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996664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'Figure 9'!$A$2</c:f>
              <c:strCache>
                <c:ptCount val="1"/>
                <c:pt idx="0">
                  <c:v>HTR cold end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9'!$B$2:$F$2</c:f>
              <c:numCache>
                <c:formatCode>General</c:formatCode>
                <c:ptCount val="5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12.5</c:v>
                </c:pt>
                <c:pt idx="4">
                  <c:v>15</c:v>
                </c:pt>
              </c:numCache>
            </c:numRef>
          </c:xVal>
          <c:yVal>
            <c:numRef>
              <c:f>'Figure 9'!$B$5:$F$5</c:f>
              <c:numCache>
                <c:formatCode>General</c:formatCode>
                <c:ptCount val="5"/>
                <c:pt idx="0">
                  <c:v>30.006144202118978</c:v>
                </c:pt>
                <c:pt idx="1">
                  <c:v>30.006144202118946</c:v>
                </c:pt>
                <c:pt idx="2">
                  <c:v>30.006144202118911</c:v>
                </c:pt>
                <c:pt idx="3">
                  <c:v>30.006144202118946</c:v>
                </c:pt>
                <c:pt idx="4">
                  <c:v>30.006144202118993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'Figure 9'!$A$3</c:f>
              <c:strCache>
                <c:ptCount val="1"/>
                <c:pt idx="0">
                  <c:v>LTR cold end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lg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lgDash"/>
              </a:ln>
              <a:effectLst/>
            </c:spPr>
          </c:marker>
          <c:xVal>
            <c:numRef>
              <c:f>'Figure 9'!$G$3:$K$3</c:f>
              <c:numCache>
                <c:formatCode>General</c:formatCode>
                <c:ptCount val="5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12.5</c:v>
                </c:pt>
                <c:pt idx="4">
                  <c:v>15</c:v>
                </c:pt>
              </c:numCache>
            </c:numRef>
          </c:xVal>
          <c:yVal>
            <c:numRef>
              <c:f>'Figure 9'!$G$5:$K$5</c:f>
              <c:numCache>
                <c:formatCode>General</c:formatCode>
                <c:ptCount val="5"/>
                <c:pt idx="0">
                  <c:v>30.006144202118911</c:v>
                </c:pt>
                <c:pt idx="1">
                  <c:v>29.553286384456733</c:v>
                </c:pt>
                <c:pt idx="2">
                  <c:v>29.111802761007326</c:v>
                </c:pt>
                <c:pt idx="3">
                  <c:v>28.673591913834198</c:v>
                </c:pt>
                <c:pt idx="4">
                  <c:v>28.269228808351503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'Figure 9'!$A$4</c:f>
              <c:strCache>
                <c:ptCount val="1"/>
                <c:pt idx="0">
                  <c:v>LTR hot end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prstDash val="lgDash"/>
              </a:ln>
              <a:effectLst/>
            </c:spPr>
          </c:marker>
          <c:xVal>
            <c:numRef>
              <c:f>'Figure 9'!$L$4:$P$4</c:f>
              <c:numCache>
                <c:formatCode>General</c:formatCode>
                <c:ptCount val="5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12.5</c:v>
                </c:pt>
                <c:pt idx="4">
                  <c:v>15</c:v>
                </c:pt>
              </c:numCache>
            </c:numRef>
          </c:xVal>
          <c:yVal>
            <c:numRef>
              <c:f>'Figure 9'!$L$5:$P$5</c:f>
              <c:numCache>
                <c:formatCode>General</c:formatCode>
                <c:ptCount val="5"/>
                <c:pt idx="0">
                  <c:v>30.006064097075271</c:v>
                </c:pt>
                <c:pt idx="1">
                  <c:v>30.006064097075303</c:v>
                </c:pt>
                <c:pt idx="2">
                  <c:v>30.006064097075271</c:v>
                </c:pt>
                <c:pt idx="3">
                  <c:v>30.006064097075303</c:v>
                </c:pt>
                <c:pt idx="4">
                  <c:v>30.006064097077065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997840"/>
        <c:axId val="845998232"/>
      </c:scatterChart>
      <c:valAx>
        <c:axId val="845997840"/>
        <c:scaling>
          <c:orientation val="minMax"/>
          <c:max val="15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GB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Temperature difference, 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GB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998232"/>
        <c:crosses val="autoZero"/>
        <c:crossBetween val="midCat"/>
        <c:majorUnit val="2.5"/>
      </c:valAx>
      <c:valAx>
        <c:axId val="845998232"/>
        <c:scaling>
          <c:orientation val="minMax"/>
          <c:max val="31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Net efficiency of power plant,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99784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Parametric study results of temperature differences in s-CO</a:t>
            </a:r>
            <a:r>
              <a:rPr lang="en-GB" sz="1400" b="0" i="0" u="none" strike="noStrike" baseline="-25000">
                <a:effectLst/>
              </a:rPr>
              <a:t>2</a:t>
            </a:r>
            <a:r>
              <a:rPr lang="en-GB" sz="1400" b="0" i="0" u="none" strike="noStrike" baseline="0">
                <a:effectLst/>
              </a:rPr>
              <a:t> cycle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'Figure 9'!$A$2</c:f>
              <c:strCache>
                <c:ptCount val="1"/>
                <c:pt idx="0">
                  <c:v>HTR cold end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olid"/>
              </a:ln>
              <a:effectLst/>
            </c:spPr>
          </c:marker>
          <c:xVal>
            <c:numRef>
              <c:f>'Figure 9'!$B$2:$F$2</c:f>
              <c:numCache>
                <c:formatCode>General</c:formatCode>
                <c:ptCount val="5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12.5</c:v>
                </c:pt>
                <c:pt idx="4">
                  <c:v>15</c:v>
                </c:pt>
              </c:numCache>
            </c:numRef>
          </c:xVal>
          <c:yVal>
            <c:numRef>
              <c:f>'Figure 9'!$B$6:$F$6</c:f>
              <c:numCache>
                <c:formatCode>General</c:formatCode>
                <c:ptCount val="5"/>
                <c:pt idx="0">
                  <c:v>91.410059572353276</c:v>
                </c:pt>
                <c:pt idx="1">
                  <c:v>91.379931628262895</c:v>
                </c:pt>
                <c:pt idx="2">
                  <c:v>91.381815655351417</c:v>
                </c:pt>
                <c:pt idx="3">
                  <c:v>91.401017169393739</c:v>
                </c:pt>
                <c:pt idx="4">
                  <c:v>91.431135806005202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'Figure 9'!$A$3</c:f>
              <c:strCache>
                <c:ptCount val="1"/>
                <c:pt idx="0">
                  <c:v>LTR cold end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lg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lgDash"/>
              </a:ln>
              <a:effectLst/>
            </c:spPr>
          </c:marker>
          <c:xVal>
            <c:numRef>
              <c:f>'Figure 9'!$G$3:$K$3</c:f>
              <c:numCache>
                <c:formatCode>General</c:formatCode>
                <c:ptCount val="5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12.5</c:v>
                </c:pt>
                <c:pt idx="4">
                  <c:v>15</c:v>
                </c:pt>
              </c:numCache>
            </c:numRef>
          </c:xVal>
          <c:yVal>
            <c:numRef>
              <c:f>'Figure 9'!$G$6:$K$6</c:f>
              <c:numCache>
                <c:formatCode>General</c:formatCode>
                <c:ptCount val="5"/>
                <c:pt idx="0">
                  <c:v>91.381815655351431</c:v>
                </c:pt>
                <c:pt idx="1">
                  <c:v>92.46485664515113</c:v>
                </c:pt>
                <c:pt idx="2">
                  <c:v>93.616117858433554</c:v>
                </c:pt>
                <c:pt idx="3">
                  <c:v>94.829826041885312</c:v>
                </c:pt>
                <c:pt idx="4">
                  <c:v>95.996681344203481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'Figure 9'!$A$4</c:f>
              <c:strCache>
                <c:ptCount val="1"/>
                <c:pt idx="0">
                  <c:v>LTR hot end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prstDash val="lgDash"/>
              </a:ln>
              <a:effectLst/>
            </c:spPr>
          </c:marker>
          <c:xVal>
            <c:numRef>
              <c:f>'Figure 9'!$L$4:$P$4</c:f>
              <c:numCache>
                <c:formatCode>General</c:formatCode>
                <c:ptCount val="5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12.5</c:v>
                </c:pt>
                <c:pt idx="4">
                  <c:v>15</c:v>
                </c:pt>
              </c:numCache>
            </c:numRef>
          </c:xVal>
          <c:yVal>
            <c:numRef>
              <c:f>'Figure 9'!$L$6:$P$6</c:f>
              <c:numCache>
                <c:formatCode>General</c:formatCode>
                <c:ptCount val="5"/>
                <c:pt idx="0">
                  <c:v>91.382016420009791</c:v>
                </c:pt>
                <c:pt idx="1">
                  <c:v>91.245410031517892</c:v>
                </c:pt>
                <c:pt idx="2">
                  <c:v>91.155818652101033</c:v>
                </c:pt>
                <c:pt idx="3">
                  <c:v>91.090608015420983</c:v>
                </c:pt>
                <c:pt idx="4">
                  <c:v>91.040001042143942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999016"/>
        <c:axId val="845999408"/>
      </c:scatterChart>
      <c:valAx>
        <c:axId val="845999016"/>
        <c:scaling>
          <c:orientation val="minMax"/>
          <c:max val="15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 difference, 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999408"/>
        <c:crosses val="autoZero"/>
        <c:crossBetween val="midCat"/>
        <c:majorUnit val="2.5"/>
      </c:valAx>
      <c:valAx>
        <c:axId val="845999408"/>
        <c:scaling>
          <c:orientation val="minMax"/>
          <c:max val="96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GB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Break-even price of electricity, €/MWh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GB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999016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Economic sensitivity analysis results - CaLC steam cycle case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10'!$B$4:$B$16</c:f>
              <c:strCache>
                <c:ptCount val="13"/>
                <c:pt idx="0">
                  <c:v>Interest rate</c:v>
                </c:pt>
                <c:pt idx="1">
                  <c:v>Insurance cost indicator</c:v>
                </c:pt>
                <c:pt idx="2">
                  <c:v>Cycle exploitation cost</c:v>
                </c:pt>
                <c:pt idx="3">
                  <c:v>Average income of an employee</c:v>
                </c:pt>
                <c:pt idx="4">
                  <c:v>Salvage value indicator</c:v>
                </c:pt>
                <c:pt idx="5">
                  <c:v>Unit cost of sorbent/ash disposal</c:v>
                </c:pt>
                <c:pt idx="6">
                  <c:v>Sorbent make-up flow rate</c:v>
                </c:pt>
                <c:pt idx="7">
                  <c:v>Unit price of sorbent</c:v>
                </c:pt>
                <c:pt idx="8">
                  <c:v>Discount Rate</c:v>
                </c:pt>
                <c:pt idx="9">
                  <c:v>Unit cost of coal</c:v>
                </c:pt>
                <c:pt idx="10">
                  <c:v>Total as spent cost</c:v>
                </c:pt>
                <c:pt idx="11">
                  <c:v>Capacity factor</c:v>
                </c:pt>
                <c:pt idx="12">
                  <c:v>Net Power of Power Plant</c:v>
                </c:pt>
              </c:strCache>
            </c:strRef>
          </c:cat>
          <c:val>
            <c:numRef>
              <c:f>'Figure 10'!$R$4:$R$16</c:f>
              <c:numCache>
                <c:formatCode>General</c:formatCode>
                <c:ptCount val="13"/>
                <c:pt idx="0">
                  <c:v>-2.3782817057499107E-2</c:v>
                </c:pt>
                <c:pt idx="1">
                  <c:v>-0.1460055969164222</c:v>
                </c:pt>
                <c:pt idx="2">
                  <c:v>-0.14299208718285414</c:v>
                </c:pt>
                <c:pt idx="3">
                  <c:v>-0.24906136429560805</c:v>
                </c:pt>
                <c:pt idx="4">
                  <c:v>-0.28945198834569857</c:v>
                </c:pt>
                <c:pt idx="5">
                  <c:v>-1.1266900599907432</c:v>
                </c:pt>
                <c:pt idx="6">
                  <c:v>-2.0738842052705682</c:v>
                </c:pt>
                <c:pt idx="7">
                  <c:v>-2.0738842052706028</c:v>
                </c:pt>
                <c:pt idx="8">
                  <c:v>-4.0715598739458203</c:v>
                </c:pt>
                <c:pt idx="9">
                  <c:v>-4.0350904513839136</c:v>
                </c:pt>
                <c:pt idx="10">
                  <c:v>-7.3722818318763892</c:v>
                </c:pt>
                <c:pt idx="11">
                  <c:v>-6.7515958985693469</c:v>
                </c:pt>
                <c:pt idx="12">
                  <c:v>-13.043478260869552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10'!$B$4:$B$16</c:f>
              <c:strCache>
                <c:ptCount val="13"/>
                <c:pt idx="0">
                  <c:v>Interest rate</c:v>
                </c:pt>
                <c:pt idx="1">
                  <c:v>Insurance cost indicator</c:v>
                </c:pt>
                <c:pt idx="2">
                  <c:v>Cycle exploitation cost</c:v>
                </c:pt>
                <c:pt idx="3">
                  <c:v>Average income of an employee</c:v>
                </c:pt>
                <c:pt idx="4">
                  <c:v>Salvage value indicator</c:v>
                </c:pt>
                <c:pt idx="5">
                  <c:v>Unit cost of sorbent/ash disposal</c:v>
                </c:pt>
                <c:pt idx="6">
                  <c:v>Sorbent make-up flow rate</c:v>
                </c:pt>
                <c:pt idx="7">
                  <c:v>Unit price of sorbent</c:v>
                </c:pt>
                <c:pt idx="8">
                  <c:v>Discount Rate</c:v>
                </c:pt>
                <c:pt idx="9">
                  <c:v>Unit cost of coal</c:v>
                </c:pt>
                <c:pt idx="10">
                  <c:v>Total as spent cost</c:v>
                </c:pt>
                <c:pt idx="11">
                  <c:v>Capacity factor</c:v>
                </c:pt>
                <c:pt idx="12">
                  <c:v>Net Power of Power Plant</c:v>
                </c:pt>
              </c:strCache>
            </c:strRef>
          </c:cat>
          <c:val>
            <c:numRef>
              <c:f>'Figure 10'!$S$4:$S$16</c:f>
              <c:numCache>
                <c:formatCode>General</c:formatCode>
                <c:ptCount val="13"/>
                <c:pt idx="0">
                  <c:v>2.305300481740542E-2</c:v>
                </c:pt>
                <c:pt idx="1">
                  <c:v>0.1460055969163879</c:v>
                </c:pt>
                <c:pt idx="2">
                  <c:v>0.14299208718287129</c:v>
                </c:pt>
                <c:pt idx="3">
                  <c:v>0.24906136429559089</c:v>
                </c:pt>
                <c:pt idx="4">
                  <c:v>0.28945198834568142</c:v>
                </c:pt>
                <c:pt idx="5">
                  <c:v>1.1266900599907261</c:v>
                </c:pt>
                <c:pt idx="6">
                  <c:v>2.0738842052706028</c:v>
                </c:pt>
                <c:pt idx="7">
                  <c:v>2.0738842052706028</c:v>
                </c:pt>
                <c:pt idx="8">
                  <c:v>4.2475976677133342</c:v>
                </c:pt>
                <c:pt idx="9">
                  <c:v>4.0350904513838959</c:v>
                </c:pt>
                <c:pt idx="10">
                  <c:v>7.3722818318762862</c:v>
                </c:pt>
                <c:pt idx="11">
                  <c:v>9.1345120980642509</c:v>
                </c:pt>
                <c:pt idx="12">
                  <c:v>17.647058823529427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6000192"/>
        <c:axId val="846000584"/>
      </c:barChart>
      <c:catAx>
        <c:axId val="846000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000584"/>
        <c:crossesAt val="-20"/>
        <c:auto val="1"/>
        <c:lblAlgn val="ctr"/>
        <c:lblOffset val="100"/>
        <c:noMultiLvlLbl val="0"/>
      </c:catAx>
      <c:valAx>
        <c:axId val="846000584"/>
        <c:scaling>
          <c:orientation val="minMax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Cahnge in break-even price of electricity,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00019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27214</xdr:colOff>
      <xdr:row>1</xdr:row>
      <xdr:rowOff>2721</xdr:rowOff>
    </xdr:from>
    <xdr:to>
      <xdr:col>12</xdr:col>
      <xdr:colOff>0</xdr:colOff>
      <xdr:row>25</xdr:row>
      <xdr:rowOff>40821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17689</xdr:colOff>
      <xdr:row>1</xdr:row>
      <xdr:rowOff>12246</xdr:rowOff>
    </xdr:from>
    <xdr:to>
      <xdr:col>11</xdr:col>
      <xdr:colOff>600075</xdr:colOff>
      <xdr:row>25</xdr:row>
      <xdr:rowOff>50346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23811</xdr:colOff>
      <xdr:row>23</xdr:row>
      <xdr:rowOff>28575</xdr:rowOff>
    </xdr:from>
    <xdr:to>
      <xdr:col>22</xdr:col>
      <xdr:colOff>38100</xdr:colOff>
      <xdr:row>45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</xdr:colOff>
      <xdr:row>1</xdr:row>
      <xdr:rowOff>9525</xdr:rowOff>
    </xdr:from>
    <xdr:to>
      <xdr:col>22</xdr:col>
      <xdr:colOff>33339</xdr:colOff>
      <xdr:row>23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9525</xdr:rowOff>
    </xdr:from>
    <xdr:to>
      <xdr:col>17</xdr:col>
      <xdr:colOff>33339</xdr:colOff>
      <xdr:row>23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9525</xdr:rowOff>
    </xdr:from>
    <xdr:to>
      <xdr:col>17</xdr:col>
      <xdr:colOff>33339</xdr:colOff>
      <xdr:row>23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166686</xdr:colOff>
      <xdr:row>29</xdr:row>
      <xdr:rowOff>38100</xdr:rowOff>
    </xdr:from>
    <xdr:to>
      <xdr:col>16</xdr:col>
      <xdr:colOff>180975</xdr:colOff>
      <xdr:row>51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161925</xdr:colOff>
      <xdr:row>7</xdr:row>
      <xdr:rowOff>19050</xdr:rowOff>
    </xdr:from>
    <xdr:to>
      <xdr:col>16</xdr:col>
      <xdr:colOff>176214</xdr:colOff>
      <xdr:row>29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604631</xdr:colOff>
      <xdr:row>0</xdr:row>
      <xdr:rowOff>157369</xdr:rowOff>
    </xdr:from>
    <xdr:to>
      <xdr:col>28</xdr:col>
      <xdr:colOff>120306</xdr:colOff>
      <xdr:row>22</xdr:row>
      <xdr:rowOff>16565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608565</xdr:colOff>
      <xdr:row>22</xdr:row>
      <xdr:rowOff>19050</xdr:rowOff>
    </xdr:from>
    <xdr:to>
      <xdr:col>28</xdr:col>
      <xdr:colOff>124240</xdr:colOff>
      <xdr:row>42</xdr:row>
      <xdr:rowOff>33133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9524</xdr:rowOff>
    </xdr:from>
    <xdr:to>
      <xdr:col>17</xdr:col>
      <xdr:colOff>33339</xdr:colOff>
      <xdr:row>32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89001/Desktop/On-going%20papers/Novel%20Power%20Systems%20-%20Origen%20process%20economics/NPV_deterministic_NE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o-economic performance"/>
      <sheetName val="AnnualOutput"/>
      <sheetName val="Histogram"/>
      <sheetName val="Sheet1"/>
      <sheetName val="Sheet6"/>
      <sheetName val="CashFlowNPV_Detailed"/>
      <sheetName val="Scenarios(NPV)"/>
      <sheetName val="Data"/>
      <sheetName val="Sensitivity study - determinist"/>
      <sheetName val="CashFlowNPV_Simple"/>
      <sheetName val="RevenueDistribution"/>
      <sheetName val="ExpenditureDistribution"/>
    </sheetNames>
    <sheetDataSet>
      <sheetData sheetId="0"/>
      <sheetData sheetId="1"/>
      <sheetData sheetId="2"/>
      <sheetData sheetId="3"/>
      <sheetData sheetId="4"/>
      <sheetData sheetId="5">
        <row r="86">
          <cell r="B86">
            <v>0.8</v>
          </cell>
        </row>
        <row r="91">
          <cell r="B91">
            <v>33276919.782169499</v>
          </cell>
        </row>
        <row r="104">
          <cell r="B104">
            <v>40</v>
          </cell>
        </row>
        <row r="105">
          <cell r="B105">
            <v>30</v>
          </cell>
        </row>
        <row r="106">
          <cell r="B106">
            <v>40</v>
          </cell>
        </row>
        <row r="109">
          <cell r="B109">
            <v>0.5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36"/>
  <sheetViews>
    <sheetView zoomScale="130" zoomScaleNormal="130" workbookViewId="0">
      <selection activeCell="A19" sqref="A19"/>
    </sheetView>
  </sheetViews>
  <sheetFormatPr defaultColWidth="9.140625" defaultRowHeight="14.25" x14ac:dyDescent="0.2"/>
  <cols>
    <col min="1" max="1" width="178.7109375" style="7" customWidth="1"/>
    <col min="2" max="2" width="49" style="7" customWidth="1"/>
    <col min="3" max="16384" width="9.140625" style="7"/>
  </cols>
  <sheetData>
    <row r="5" spans="1:1" ht="20.25" x14ac:dyDescent="0.2">
      <c r="A5" s="6" t="s">
        <v>40</v>
      </c>
    </row>
    <row r="6" spans="1:1" ht="20.25" x14ac:dyDescent="0.2">
      <c r="A6" s="8" t="s">
        <v>41</v>
      </c>
    </row>
    <row r="7" spans="1:1" ht="26.25" x14ac:dyDescent="0.2">
      <c r="A7" s="9"/>
    </row>
    <row r="8" spans="1:1" ht="26.25" x14ac:dyDescent="0.2">
      <c r="A8" s="9"/>
    </row>
    <row r="9" spans="1:1" ht="20.25" x14ac:dyDescent="0.2">
      <c r="A9" s="10" t="s">
        <v>3</v>
      </c>
    </row>
    <row r="10" spans="1:1" ht="20.25" x14ac:dyDescent="0.2">
      <c r="A10" s="11"/>
    </row>
    <row r="11" spans="1:1" ht="18.75" x14ac:dyDescent="0.2">
      <c r="A11" s="12" t="s">
        <v>42</v>
      </c>
    </row>
    <row r="12" spans="1:1" ht="18.75" x14ac:dyDescent="0.2">
      <c r="A12" s="12" t="s">
        <v>1</v>
      </c>
    </row>
    <row r="13" spans="1:1" ht="18.75" x14ac:dyDescent="0.2">
      <c r="A13" s="12"/>
    </row>
    <row r="14" spans="1:1" ht="18.75" x14ac:dyDescent="0.2">
      <c r="A14" s="12"/>
    </row>
    <row r="15" spans="1:1" ht="18.75" x14ac:dyDescent="0.2">
      <c r="A15" s="12"/>
    </row>
    <row r="16" spans="1:1" ht="20.25" x14ac:dyDescent="0.3">
      <c r="A16" s="13" t="s">
        <v>2</v>
      </c>
    </row>
    <row r="17" spans="1:1" ht="18.75" x14ac:dyDescent="0.2">
      <c r="A17" s="12"/>
    </row>
    <row r="18" spans="1:1" ht="18.75" x14ac:dyDescent="0.2">
      <c r="A18" s="12"/>
    </row>
    <row r="19" spans="1:1" ht="36.75" x14ac:dyDescent="0.2">
      <c r="A19" s="14" t="s">
        <v>4</v>
      </c>
    </row>
    <row r="22" spans="1:1" ht="18" x14ac:dyDescent="0.2">
      <c r="A22" s="15"/>
    </row>
    <row r="36" spans="1:1" ht="15" x14ac:dyDescent="0.2">
      <c r="A36" s="16"/>
    </row>
  </sheetData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3"/>
  <sheetViews>
    <sheetView zoomScaleNormal="100" workbookViewId="0">
      <selection activeCell="C17" sqref="C17"/>
    </sheetView>
  </sheetViews>
  <sheetFormatPr defaultColWidth="9.140625" defaultRowHeight="14.25" x14ac:dyDescent="0.2"/>
  <cols>
    <col min="1" max="1" width="38.140625" style="3" customWidth="1"/>
    <col min="2" max="2" width="24.5703125" style="3" customWidth="1"/>
    <col min="3" max="3" width="20" style="3" customWidth="1"/>
    <col min="4" max="6" width="18.42578125" style="3" bestFit="1" customWidth="1"/>
    <col min="7" max="16384" width="9.140625" style="3"/>
  </cols>
  <sheetData>
    <row r="1" spans="1:16383" ht="18.75" x14ac:dyDescent="0.35">
      <c r="A1" s="17" t="s">
        <v>7</v>
      </c>
      <c r="B1" s="17" t="s">
        <v>5</v>
      </c>
      <c r="C1" s="18" t="s">
        <v>6</v>
      </c>
      <c r="D1" s="18" t="s">
        <v>9</v>
      </c>
      <c r="E1" s="4"/>
      <c r="F1" s="4"/>
    </row>
    <row r="2" spans="1:16383" ht="18.75" x14ac:dyDescent="0.35">
      <c r="A2" s="21" t="s">
        <v>8</v>
      </c>
      <c r="B2" s="19">
        <v>44.97893772978</v>
      </c>
      <c r="C2" s="19">
        <v>44.993329046999996</v>
      </c>
      <c r="D2" s="22" t="s">
        <v>10</v>
      </c>
      <c r="E2" s="5"/>
      <c r="F2" s="5"/>
    </row>
    <row r="3" spans="1:16383" x14ac:dyDescent="0.2">
      <c r="A3" s="17" t="s">
        <v>12</v>
      </c>
      <c r="B3" s="19">
        <v>18.882088380941873</v>
      </c>
      <c r="C3" s="19">
        <v>18.889389223040407</v>
      </c>
      <c r="D3" s="22" t="s">
        <v>10</v>
      </c>
      <c r="E3" s="5"/>
      <c r="F3" s="5"/>
    </row>
    <row r="4" spans="1:16383" x14ac:dyDescent="0.2">
      <c r="A4" s="1" t="s">
        <v>11</v>
      </c>
      <c r="B4" s="19">
        <v>22.083819221771236</v>
      </c>
      <c r="C4" s="20">
        <v>8.2882002742899576</v>
      </c>
      <c r="D4" s="22" t="s">
        <v>10</v>
      </c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</row>
    <row r="5" spans="1:16383" x14ac:dyDescent="0.2">
      <c r="A5" s="1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</row>
    <row r="6" spans="1:16383" x14ac:dyDescent="0.2">
      <c r="A6" s="1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</row>
    <row r="7" spans="1:16383" x14ac:dyDescent="0.2">
      <c r="A7" s="1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  <c r="XFC7" s="1"/>
    </row>
    <row r="8" spans="1:16383" x14ac:dyDescent="0.2">
      <c r="A8" s="1"/>
      <c r="C8" s="2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  <c r="XFC8" s="1"/>
    </row>
    <row r="9" spans="1:16383" x14ac:dyDescent="0.2">
      <c r="A9" s="1"/>
      <c r="C9" s="2"/>
      <c r="D9" s="2"/>
      <c r="E9" s="5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1"/>
    </row>
    <row r="10" spans="1:16383" x14ac:dyDescent="0.2">
      <c r="A10" s="1"/>
      <c r="C10" s="2"/>
      <c r="D10" s="2"/>
      <c r="E10" s="5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  <c r="XFC10" s="1"/>
    </row>
    <row r="11" spans="1:16383" x14ac:dyDescent="0.2">
      <c r="C11" s="5"/>
      <c r="D11" s="5"/>
      <c r="E11" s="5"/>
      <c r="F11" s="5"/>
      <c r="H11" s="1"/>
    </row>
    <row r="12" spans="1:16383" x14ac:dyDescent="0.2">
      <c r="C12" s="5"/>
      <c r="D12" s="5"/>
      <c r="E12" s="5"/>
      <c r="F12" s="5"/>
    </row>
    <row r="13" spans="1:16383" x14ac:dyDescent="0.2">
      <c r="C13" s="5"/>
      <c r="D13" s="5"/>
      <c r="E13" s="5"/>
      <c r="F13" s="5"/>
    </row>
    <row r="14" spans="1:16383" x14ac:dyDescent="0.2">
      <c r="C14" s="5"/>
      <c r="D14" s="5"/>
      <c r="E14" s="5"/>
      <c r="F14" s="5"/>
    </row>
    <row r="15" spans="1:16383" x14ac:dyDescent="0.2">
      <c r="C15" s="5"/>
      <c r="D15" s="5"/>
      <c r="E15" s="5"/>
      <c r="F15" s="5"/>
    </row>
    <row r="16" spans="1:16383" x14ac:dyDescent="0.2">
      <c r="C16" s="5"/>
      <c r="D16" s="5"/>
      <c r="E16" s="5"/>
      <c r="F16" s="5"/>
    </row>
    <row r="17" spans="3:6" x14ac:dyDescent="0.2">
      <c r="C17" s="5"/>
      <c r="D17" s="5"/>
      <c r="E17" s="5"/>
      <c r="F17" s="5"/>
    </row>
    <row r="18" spans="3:6" x14ac:dyDescent="0.2">
      <c r="C18" s="5"/>
      <c r="D18" s="5"/>
      <c r="E18" s="5"/>
      <c r="F18" s="5"/>
    </row>
    <row r="19" spans="3:6" x14ac:dyDescent="0.2">
      <c r="C19" s="5"/>
      <c r="D19" s="5"/>
      <c r="E19" s="5"/>
      <c r="F19" s="5"/>
    </row>
    <row r="20" spans="3:6" x14ac:dyDescent="0.2">
      <c r="C20" s="5"/>
      <c r="D20" s="5"/>
      <c r="E20" s="5"/>
      <c r="F20" s="5"/>
    </row>
    <row r="21" spans="3:6" x14ac:dyDescent="0.2">
      <c r="C21" s="5"/>
      <c r="D21" s="5"/>
      <c r="E21" s="5"/>
      <c r="F21" s="5"/>
    </row>
    <row r="22" spans="3:6" x14ac:dyDescent="0.2">
      <c r="C22" s="5"/>
      <c r="D22" s="5"/>
      <c r="E22" s="5"/>
      <c r="F22" s="5"/>
    </row>
    <row r="23" spans="3:6" x14ac:dyDescent="0.2">
      <c r="C23" s="5"/>
      <c r="D23" s="5"/>
      <c r="E23" s="5"/>
      <c r="F23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3"/>
  <sheetViews>
    <sheetView zoomScaleNormal="100" workbookViewId="0">
      <selection activeCell="C21" sqref="C21"/>
    </sheetView>
  </sheetViews>
  <sheetFormatPr defaultColWidth="9.140625" defaultRowHeight="14.25" x14ac:dyDescent="0.2"/>
  <cols>
    <col min="1" max="1" width="38.140625" style="3" customWidth="1"/>
    <col min="2" max="2" width="24.5703125" style="3" customWidth="1"/>
    <col min="3" max="3" width="20" style="3" customWidth="1"/>
    <col min="4" max="6" width="18.42578125" style="3" bestFit="1" customWidth="1"/>
    <col min="7" max="16384" width="9.140625" style="3"/>
  </cols>
  <sheetData>
    <row r="1" spans="1:16383" ht="18.75" x14ac:dyDescent="0.35">
      <c r="A1" s="17" t="s">
        <v>13</v>
      </c>
      <c r="B1" s="17" t="s">
        <v>5</v>
      </c>
      <c r="C1" s="18" t="s">
        <v>6</v>
      </c>
      <c r="D1" s="18" t="s">
        <v>9</v>
      </c>
      <c r="E1" s="4"/>
      <c r="F1" s="4"/>
    </row>
    <row r="2" spans="1:16383" x14ac:dyDescent="0.2">
      <c r="A2" s="21" t="s">
        <v>12</v>
      </c>
      <c r="B2" s="19">
        <v>392.27166492267429</v>
      </c>
      <c r="C2" s="19">
        <v>393.54304588970751</v>
      </c>
      <c r="D2" s="22" t="s">
        <v>14</v>
      </c>
      <c r="E2" s="5"/>
      <c r="F2" s="5"/>
    </row>
    <row r="3" spans="1:16383" x14ac:dyDescent="0.2">
      <c r="A3" s="17" t="s">
        <v>11</v>
      </c>
      <c r="B3" s="19">
        <v>214.44257902119998</v>
      </c>
      <c r="C3" s="19">
        <v>124.20611996678002</v>
      </c>
      <c r="D3" s="22" t="s">
        <v>14</v>
      </c>
      <c r="E3" s="5"/>
      <c r="F3" s="5"/>
    </row>
    <row r="4" spans="1:16383" ht="18.75" x14ac:dyDescent="0.35">
      <c r="A4" s="1" t="s">
        <v>8</v>
      </c>
      <c r="B4" s="19">
        <v>23.529857704212699</v>
      </c>
      <c r="C4" s="20">
        <v>23.757943135653246</v>
      </c>
      <c r="D4" s="22" t="s">
        <v>14</v>
      </c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</row>
    <row r="5" spans="1:16383" x14ac:dyDescent="0.2">
      <c r="A5" s="1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</row>
    <row r="6" spans="1:16383" x14ac:dyDescent="0.2">
      <c r="A6" s="1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</row>
    <row r="7" spans="1:16383" x14ac:dyDescent="0.2">
      <c r="A7" s="1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  <c r="XFC7" s="1"/>
    </row>
    <row r="8" spans="1:16383" x14ac:dyDescent="0.2">
      <c r="A8" s="1"/>
      <c r="C8" s="2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  <c r="XFC8" s="1"/>
    </row>
    <row r="9" spans="1:16383" x14ac:dyDescent="0.2">
      <c r="A9" s="1"/>
      <c r="C9" s="2"/>
      <c r="D9" s="2"/>
      <c r="E9" s="5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1"/>
    </row>
    <row r="10" spans="1:16383" x14ac:dyDescent="0.2">
      <c r="A10" s="1"/>
      <c r="C10" s="2"/>
      <c r="D10" s="2"/>
      <c r="E10" s="5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  <c r="XFC10" s="1"/>
    </row>
    <row r="11" spans="1:16383" x14ac:dyDescent="0.2">
      <c r="A11" s="17"/>
      <c r="C11" s="5"/>
      <c r="D11" s="5"/>
      <c r="E11" s="5"/>
      <c r="F11" s="5"/>
      <c r="H11" s="1"/>
    </row>
    <row r="12" spans="1:16383" x14ac:dyDescent="0.2">
      <c r="C12" s="5"/>
      <c r="D12" s="5"/>
      <c r="E12" s="5"/>
      <c r="F12" s="5"/>
    </row>
    <row r="13" spans="1:16383" x14ac:dyDescent="0.2">
      <c r="A13" s="17"/>
      <c r="C13" s="5"/>
      <c r="D13" s="5"/>
      <c r="E13" s="5"/>
      <c r="F13" s="5"/>
    </row>
    <row r="14" spans="1:16383" x14ac:dyDescent="0.2">
      <c r="C14" s="5"/>
      <c r="D14" s="5"/>
      <c r="E14" s="5"/>
      <c r="F14" s="5"/>
    </row>
    <row r="15" spans="1:16383" x14ac:dyDescent="0.2">
      <c r="C15" s="5"/>
      <c r="D15" s="5"/>
      <c r="E15" s="5"/>
      <c r="F15" s="5"/>
    </row>
    <row r="16" spans="1:16383" x14ac:dyDescent="0.2">
      <c r="C16" s="5"/>
      <c r="D16" s="5"/>
      <c r="E16" s="5"/>
      <c r="F16" s="5"/>
    </row>
    <row r="17" spans="3:6" x14ac:dyDescent="0.2">
      <c r="C17" s="5"/>
      <c r="D17" s="5"/>
      <c r="E17" s="5"/>
      <c r="F17" s="5"/>
    </row>
    <row r="18" spans="3:6" x14ac:dyDescent="0.2">
      <c r="C18" s="5"/>
      <c r="D18" s="5"/>
      <c r="E18" s="5"/>
      <c r="F18" s="5"/>
    </row>
    <row r="19" spans="3:6" x14ac:dyDescent="0.2">
      <c r="C19" s="5"/>
      <c r="D19" s="5"/>
      <c r="E19" s="5"/>
      <c r="F19" s="5"/>
    </row>
    <row r="20" spans="3:6" x14ac:dyDescent="0.2">
      <c r="C20" s="5"/>
      <c r="D20" s="5"/>
      <c r="E20" s="5"/>
      <c r="F20" s="5"/>
    </row>
    <row r="21" spans="3:6" x14ac:dyDescent="0.2">
      <c r="C21" s="5"/>
      <c r="D21" s="5"/>
      <c r="E21" s="5"/>
      <c r="F21" s="5"/>
    </row>
    <row r="22" spans="3:6" x14ac:dyDescent="0.2">
      <c r="C22" s="5"/>
      <c r="D22" s="5"/>
      <c r="E22" s="5"/>
      <c r="F22" s="5"/>
    </row>
    <row r="23" spans="3:6" x14ac:dyDescent="0.2">
      <c r="C23" s="5"/>
      <c r="D23" s="5"/>
      <c r="E23" s="5"/>
      <c r="F23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F28" sqref="F28"/>
    </sheetView>
  </sheetViews>
  <sheetFormatPr defaultRowHeight="12.75" x14ac:dyDescent="0.2"/>
  <cols>
    <col min="1" max="1" width="31.5703125" customWidth="1"/>
  </cols>
  <sheetData>
    <row r="1" spans="1:12" x14ac:dyDescent="0.2">
      <c r="A1" t="s">
        <v>0</v>
      </c>
      <c r="B1" s="26" t="s">
        <v>19</v>
      </c>
      <c r="C1" s="26"/>
      <c r="D1" s="26"/>
      <c r="E1" s="26"/>
      <c r="F1" s="26"/>
      <c r="G1" s="26"/>
      <c r="H1" s="26"/>
      <c r="I1" s="26"/>
      <c r="J1" s="26"/>
      <c r="K1" s="26"/>
      <c r="L1" t="s">
        <v>9</v>
      </c>
    </row>
    <row r="2" spans="1:12" x14ac:dyDescent="0.2">
      <c r="A2" t="s">
        <v>16</v>
      </c>
      <c r="B2">
        <v>3</v>
      </c>
      <c r="C2">
        <v>2.5</v>
      </c>
      <c r="D2">
        <v>2</v>
      </c>
      <c r="E2">
        <v>1.5</v>
      </c>
      <c r="F2">
        <v>1</v>
      </c>
      <c r="G2">
        <v>2</v>
      </c>
      <c r="H2">
        <v>2</v>
      </c>
      <c r="I2">
        <v>2</v>
      </c>
      <c r="J2">
        <v>2</v>
      </c>
      <c r="K2">
        <v>2</v>
      </c>
      <c r="L2" t="s">
        <v>20</v>
      </c>
    </row>
    <row r="3" spans="1:12" x14ac:dyDescent="0.2">
      <c r="A3" t="s">
        <v>17</v>
      </c>
      <c r="B3">
        <v>3</v>
      </c>
      <c r="C3">
        <v>3</v>
      </c>
      <c r="D3">
        <v>3</v>
      </c>
      <c r="E3">
        <v>3</v>
      </c>
      <c r="F3">
        <v>3</v>
      </c>
      <c r="G3">
        <v>3</v>
      </c>
      <c r="H3">
        <v>4</v>
      </c>
      <c r="I3">
        <v>5</v>
      </c>
      <c r="J3">
        <v>6</v>
      </c>
      <c r="K3">
        <v>7.0000000000000009</v>
      </c>
      <c r="L3" t="s">
        <v>20</v>
      </c>
    </row>
    <row r="4" spans="1:12" x14ac:dyDescent="0.2">
      <c r="A4" t="s">
        <v>18</v>
      </c>
      <c r="B4">
        <v>29.919707917367926</v>
      </c>
      <c r="C4">
        <v>29.969240091149754</v>
      </c>
      <c r="D4">
        <v>30.009869227861063</v>
      </c>
      <c r="E4">
        <v>30.054125894534327</v>
      </c>
      <c r="F4">
        <v>30.095785847290792</v>
      </c>
      <c r="G4">
        <v>30.002220722164608</v>
      </c>
      <c r="H4">
        <v>29.467780216493015</v>
      </c>
      <c r="I4">
        <v>28.923731379650281</v>
      </c>
      <c r="J4">
        <v>28.418061392283764</v>
      </c>
      <c r="K4">
        <v>27.948365767384399</v>
      </c>
      <c r="L4" t="s">
        <v>20</v>
      </c>
    </row>
    <row r="5" spans="1:12" x14ac:dyDescent="0.2">
      <c r="A5" t="s">
        <v>15</v>
      </c>
      <c r="B5">
        <v>91.662010398218044</v>
      </c>
      <c r="C5">
        <v>91.493312694857011</v>
      </c>
      <c r="D5">
        <v>91.351437797883122</v>
      </c>
      <c r="E5">
        <v>91.201693551090955</v>
      </c>
      <c r="F5">
        <v>91.063767577963418</v>
      </c>
      <c r="G5">
        <v>91.412797686424483</v>
      </c>
      <c r="H5">
        <v>96.080133667125864</v>
      </c>
      <c r="I5">
        <v>100.67378310332342</v>
      </c>
      <c r="J5">
        <v>105.17170171518491</v>
      </c>
      <c r="K5">
        <v>109.53314124669105</v>
      </c>
      <c r="L5" t="s">
        <v>21</v>
      </c>
    </row>
  </sheetData>
  <mergeCells count="1">
    <mergeCell ref="B1:K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E24" sqref="E24"/>
    </sheetView>
  </sheetViews>
  <sheetFormatPr defaultRowHeight="12.75" x14ac:dyDescent="0.2"/>
  <cols>
    <col min="1" max="1" width="31.5703125" customWidth="1"/>
  </cols>
  <sheetData>
    <row r="1" spans="1:11" x14ac:dyDescent="0.2">
      <c r="A1" s="26" t="s">
        <v>23</v>
      </c>
      <c r="B1" s="26" t="s">
        <v>24</v>
      </c>
      <c r="C1" s="26"/>
      <c r="D1" s="26"/>
      <c r="E1" s="26"/>
      <c r="F1" s="26"/>
      <c r="G1" s="23"/>
      <c r="H1" s="23"/>
      <c r="I1" s="23"/>
      <c r="J1" s="23"/>
      <c r="K1" s="23"/>
    </row>
    <row r="2" spans="1:11" x14ac:dyDescent="0.2">
      <c r="A2" s="26"/>
      <c r="B2">
        <v>18</v>
      </c>
      <c r="C2">
        <v>21</v>
      </c>
      <c r="D2">
        <v>24</v>
      </c>
      <c r="E2">
        <v>27</v>
      </c>
      <c r="F2">
        <v>30</v>
      </c>
    </row>
    <row r="3" spans="1:11" x14ac:dyDescent="0.2">
      <c r="A3" s="26"/>
      <c r="B3" s="26" t="s">
        <v>22</v>
      </c>
      <c r="C3" s="26"/>
      <c r="D3" s="26"/>
      <c r="E3" s="26"/>
      <c r="F3" s="26"/>
    </row>
    <row r="4" spans="1:11" x14ac:dyDescent="0.2">
      <c r="A4" t="s">
        <v>25</v>
      </c>
      <c r="B4">
        <v>25.711625358183724</v>
      </c>
      <c r="C4">
        <v>26.699877610610663</v>
      </c>
      <c r="D4">
        <v>27.208973645075805</v>
      </c>
      <c r="E4">
        <v>27.459552688851467</v>
      </c>
      <c r="F4">
        <v>27.534195619771694</v>
      </c>
    </row>
    <row r="5" spans="1:11" x14ac:dyDescent="0.2">
      <c r="A5" t="s">
        <v>26</v>
      </c>
      <c r="B5">
        <v>27.525944689987192</v>
      </c>
      <c r="C5">
        <v>28.584848964477885</v>
      </c>
      <c r="D5">
        <v>29.175697422501589</v>
      </c>
      <c r="E5">
        <v>29.482722870425761</v>
      </c>
      <c r="F5">
        <v>29.621083257439846</v>
      </c>
    </row>
    <row r="6" spans="1:11" x14ac:dyDescent="0.2">
      <c r="A6" t="s">
        <v>27</v>
      </c>
      <c r="B6">
        <v>29.193399616958185</v>
      </c>
      <c r="C6">
        <v>30.314780857398492</v>
      </c>
      <c r="D6">
        <v>30.964980270501794</v>
      </c>
      <c r="E6">
        <v>31.326554086808699</v>
      </c>
      <c r="F6">
        <v>31.513076896865456</v>
      </c>
    </row>
    <row r="7" spans="1:11" x14ac:dyDescent="0.2">
      <c r="A7" t="s">
        <v>28</v>
      </c>
      <c r="B7">
        <v>30.73289484040135</v>
      </c>
      <c r="C7">
        <v>31.91604170438978</v>
      </c>
      <c r="D7">
        <v>32.601973787518951</v>
      </c>
      <c r="E7">
        <v>33.017800707170579</v>
      </c>
      <c r="F7">
        <v>33.249698947206468</v>
      </c>
    </row>
    <row r="8" spans="1:11" x14ac:dyDescent="0.2">
      <c r="A8" t="s">
        <v>29</v>
      </c>
      <c r="B8">
        <v>31.448750700382803</v>
      </c>
      <c r="C8">
        <v>32.665844943465771</v>
      </c>
      <c r="D8">
        <v>33.381482998185575</v>
      </c>
      <c r="E8">
        <v>33.805995518532839</v>
      </c>
      <c r="F8">
        <v>34.052099766342849</v>
      </c>
    </row>
  </sheetData>
  <mergeCells count="3">
    <mergeCell ref="B1:F1"/>
    <mergeCell ref="A1:A3"/>
    <mergeCell ref="B3: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B20" sqref="B20"/>
    </sheetView>
  </sheetViews>
  <sheetFormatPr defaultRowHeight="12.75" x14ac:dyDescent="0.2"/>
  <cols>
    <col min="1" max="1" width="31.5703125" customWidth="1"/>
  </cols>
  <sheetData>
    <row r="1" spans="1:11" x14ac:dyDescent="0.2">
      <c r="A1" s="26" t="s">
        <v>23</v>
      </c>
      <c r="B1" s="26" t="s">
        <v>24</v>
      </c>
      <c r="C1" s="26"/>
      <c r="D1" s="26"/>
      <c r="E1" s="26"/>
      <c r="F1" s="26"/>
      <c r="G1" s="23"/>
      <c r="H1" s="23"/>
      <c r="I1" s="23"/>
      <c r="J1" s="23"/>
      <c r="K1" s="23"/>
    </row>
    <row r="2" spans="1:11" x14ac:dyDescent="0.2">
      <c r="A2" s="26"/>
      <c r="B2">
        <v>18</v>
      </c>
      <c r="C2">
        <v>21</v>
      </c>
      <c r="D2">
        <v>24</v>
      </c>
      <c r="E2">
        <v>27</v>
      </c>
      <c r="F2">
        <v>30</v>
      </c>
    </row>
    <row r="3" spans="1:11" x14ac:dyDescent="0.2">
      <c r="A3" s="26"/>
      <c r="B3" s="26" t="s">
        <v>30</v>
      </c>
      <c r="C3" s="26"/>
      <c r="D3" s="26"/>
      <c r="E3" s="26"/>
      <c r="F3" s="26"/>
    </row>
    <row r="4" spans="1:11" x14ac:dyDescent="0.2">
      <c r="A4" t="s">
        <v>25</v>
      </c>
      <c r="B4">
        <v>105.58242530724171</v>
      </c>
      <c r="C4">
        <v>102.19218642149671</v>
      </c>
      <c r="D4">
        <v>100.78043693398774</v>
      </c>
      <c r="E4">
        <v>100.36383415569969</v>
      </c>
      <c r="F4">
        <v>100.59233187986116</v>
      </c>
    </row>
    <row r="5" spans="1:11" x14ac:dyDescent="0.2">
      <c r="A5" t="s">
        <v>26</v>
      </c>
      <c r="B5">
        <v>98.946601369456587</v>
      </c>
      <c r="C5">
        <v>95.783385073913138</v>
      </c>
      <c r="D5">
        <v>94.330774970683009</v>
      </c>
      <c r="E5">
        <v>93.831189234648079</v>
      </c>
      <c r="F5">
        <v>93.876728451264697</v>
      </c>
    </row>
    <row r="6" spans="1:11" x14ac:dyDescent="0.2">
      <c r="A6" t="s">
        <v>27</v>
      </c>
      <c r="B6">
        <v>93.598275981083972</v>
      </c>
      <c r="C6">
        <v>90.61089726663279</v>
      </c>
      <c r="D6">
        <v>89.179454668756009</v>
      </c>
      <c r="E6">
        <v>88.617560301083884</v>
      </c>
      <c r="F6">
        <v>88.560257956273674</v>
      </c>
    </row>
    <row r="7" spans="1:11" x14ac:dyDescent="0.2">
      <c r="A7" t="s">
        <v>28</v>
      </c>
      <c r="B7">
        <v>89.185391719234246</v>
      </c>
      <c r="C7">
        <v>86.336968459428476</v>
      </c>
      <c r="D7">
        <v>84.971764484457253</v>
      </c>
      <c r="E7">
        <v>84.355835884978802</v>
      </c>
      <c r="F7">
        <v>84.218429321834051</v>
      </c>
    </row>
    <row r="8" spans="1:11" x14ac:dyDescent="0.2">
      <c r="A8" t="s">
        <v>29</v>
      </c>
      <c r="B8">
        <v>87.289302282789876</v>
      </c>
      <c r="C8">
        <v>84.487982214273828</v>
      </c>
      <c r="D8">
        <v>83.122113335861656</v>
      </c>
      <c r="E8">
        <v>82.520772248225981</v>
      </c>
      <c r="F8">
        <v>82.367799436391024</v>
      </c>
    </row>
  </sheetData>
  <mergeCells count="3">
    <mergeCell ref="A1:A3"/>
    <mergeCell ref="B1:F1"/>
    <mergeCell ref="B3: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activeCell="Q6" sqref="A6:Q6"/>
    </sheetView>
  </sheetViews>
  <sheetFormatPr defaultRowHeight="12.75" x14ac:dyDescent="0.2"/>
  <cols>
    <col min="1" max="1" width="36.7109375" customWidth="1"/>
  </cols>
  <sheetData>
    <row r="1" spans="1:17" x14ac:dyDescent="0.2">
      <c r="A1" t="s">
        <v>32</v>
      </c>
      <c r="B1" s="26" t="s">
        <v>19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t="s">
        <v>9</v>
      </c>
    </row>
    <row r="2" spans="1:17" x14ac:dyDescent="0.2">
      <c r="A2" t="s">
        <v>33</v>
      </c>
      <c r="B2">
        <v>5</v>
      </c>
      <c r="C2">
        <v>7.5</v>
      </c>
      <c r="D2">
        <v>10</v>
      </c>
      <c r="E2">
        <v>12.5</v>
      </c>
      <c r="F2">
        <v>15</v>
      </c>
      <c r="G2">
        <v>10</v>
      </c>
      <c r="H2">
        <v>10</v>
      </c>
      <c r="I2">
        <v>10</v>
      </c>
      <c r="J2">
        <v>10</v>
      </c>
      <c r="K2">
        <v>10</v>
      </c>
      <c r="L2">
        <v>10</v>
      </c>
      <c r="M2">
        <v>10</v>
      </c>
      <c r="N2">
        <v>10</v>
      </c>
      <c r="O2">
        <v>10</v>
      </c>
      <c r="P2">
        <v>10</v>
      </c>
      <c r="Q2" t="s">
        <v>31</v>
      </c>
    </row>
    <row r="3" spans="1:17" x14ac:dyDescent="0.2">
      <c r="A3" t="s">
        <v>34</v>
      </c>
      <c r="B3">
        <v>5</v>
      </c>
      <c r="C3">
        <v>5</v>
      </c>
      <c r="D3">
        <v>5</v>
      </c>
      <c r="E3">
        <v>5</v>
      </c>
      <c r="F3">
        <v>5</v>
      </c>
      <c r="G3">
        <v>5</v>
      </c>
      <c r="H3">
        <v>7.5</v>
      </c>
      <c r="I3">
        <v>10</v>
      </c>
      <c r="J3">
        <v>12.5</v>
      </c>
      <c r="K3">
        <v>15</v>
      </c>
      <c r="L3">
        <v>5</v>
      </c>
      <c r="M3">
        <v>5</v>
      </c>
      <c r="N3">
        <v>5</v>
      </c>
      <c r="O3">
        <v>5</v>
      </c>
      <c r="P3">
        <v>5</v>
      </c>
      <c r="Q3" t="s">
        <v>31</v>
      </c>
    </row>
    <row r="4" spans="1:17" x14ac:dyDescent="0.2">
      <c r="A4" t="s">
        <v>35</v>
      </c>
      <c r="B4">
        <v>5</v>
      </c>
      <c r="C4">
        <v>5</v>
      </c>
      <c r="D4">
        <v>5</v>
      </c>
      <c r="E4">
        <v>5</v>
      </c>
      <c r="F4">
        <v>5</v>
      </c>
      <c r="G4">
        <v>5</v>
      </c>
      <c r="H4">
        <v>5</v>
      </c>
      <c r="I4">
        <v>5</v>
      </c>
      <c r="J4">
        <v>5</v>
      </c>
      <c r="K4">
        <v>5</v>
      </c>
      <c r="L4">
        <v>5</v>
      </c>
      <c r="M4">
        <v>7.5</v>
      </c>
      <c r="N4">
        <v>10</v>
      </c>
      <c r="O4">
        <v>12.5</v>
      </c>
      <c r="P4">
        <v>15</v>
      </c>
      <c r="Q4" t="s">
        <v>31</v>
      </c>
    </row>
    <row r="5" spans="1:17" x14ac:dyDescent="0.2">
      <c r="A5" t="s">
        <v>18</v>
      </c>
      <c r="B5">
        <v>30.006144202118978</v>
      </c>
      <c r="C5">
        <v>30.006144202118946</v>
      </c>
      <c r="D5">
        <v>30.006144202118911</v>
      </c>
      <c r="E5">
        <v>30.006144202118946</v>
      </c>
      <c r="F5">
        <v>30.006144202118993</v>
      </c>
      <c r="G5">
        <v>30.006144202118911</v>
      </c>
      <c r="H5">
        <v>29.553286384456733</v>
      </c>
      <c r="I5">
        <v>29.111802761007326</v>
      </c>
      <c r="J5">
        <v>28.673591913834198</v>
      </c>
      <c r="K5">
        <v>28.269228808351503</v>
      </c>
      <c r="L5">
        <v>30.006064097075271</v>
      </c>
      <c r="M5">
        <v>30.006064097075303</v>
      </c>
      <c r="N5">
        <v>30.006064097075271</v>
      </c>
      <c r="O5">
        <v>30.006064097075303</v>
      </c>
      <c r="P5">
        <v>30.006064097077065</v>
      </c>
      <c r="Q5" t="s">
        <v>20</v>
      </c>
    </row>
    <row r="6" spans="1:17" x14ac:dyDescent="0.2">
      <c r="A6" t="s">
        <v>15</v>
      </c>
      <c r="B6">
        <v>91.410059572353276</v>
      </c>
      <c r="C6">
        <v>91.379931628262895</v>
      </c>
      <c r="D6">
        <v>91.381815655351417</v>
      </c>
      <c r="E6">
        <v>91.401017169393739</v>
      </c>
      <c r="F6">
        <v>91.431135806005202</v>
      </c>
      <c r="G6">
        <v>91.381815655351431</v>
      </c>
      <c r="H6">
        <v>92.46485664515113</v>
      </c>
      <c r="I6">
        <v>93.616117858433554</v>
      </c>
      <c r="J6">
        <v>94.829826041885312</v>
      </c>
      <c r="K6">
        <v>95.996681344203481</v>
      </c>
      <c r="L6">
        <v>91.382016420009791</v>
      </c>
      <c r="M6">
        <v>91.245410031517892</v>
      </c>
      <c r="N6">
        <v>91.155818652101033</v>
      </c>
      <c r="O6">
        <v>91.090608015420983</v>
      </c>
      <c r="P6">
        <v>91.040001042143942</v>
      </c>
      <c r="Q6" t="s">
        <v>21</v>
      </c>
    </row>
  </sheetData>
  <mergeCells count="1">
    <mergeCell ref="B1:P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D1" zoomScale="115" zoomScaleNormal="115" workbookViewId="0">
      <selection activeCell="D27" sqref="D27"/>
    </sheetView>
  </sheetViews>
  <sheetFormatPr defaultRowHeight="12.75" x14ac:dyDescent="0.2"/>
  <cols>
    <col min="2" max="2" width="42" customWidth="1"/>
    <col min="14" max="14" width="4.140625" customWidth="1"/>
    <col min="15" max="15" width="14.5703125" customWidth="1"/>
    <col min="16" max="16" width="16" customWidth="1"/>
    <col min="17" max="17" width="4.42578125" customWidth="1"/>
    <col min="18" max="18" width="15.28515625" customWidth="1"/>
    <col min="19" max="19" width="13.7109375" customWidth="1"/>
  </cols>
  <sheetData>
    <row r="1" spans="1:25" x14ac:dyDescent="0.2">
      <c r="B1" t="s">
        <v>44</v>
      </c>
      <c r="C1" s="26" t="s">
        <v>53</v>
      </c>
      <c r="D1" s="26"/>
      <c r="E1" s="26"/>
      <c r="F1" s="26"/>
      <c r="G1" s="26"/>
      <c r="H1" s="26"/>
      <c r="I1" s="26"/>
      <c r="J1" s="26"/>
      <c r="K1" s="26"/>
      <c r="L1" s="26"/>
      <c r="M1" s="26"/>
      <c r="O1" s="26" t="s">
        <v>30</v>
      </c>
      <c r="P1" s="26"/>
      <c r="Q1" s="23"/>
      <c r="R1" s="30" t="s">
        <v>56</v>
      </c>
      <c r="S1" s="30"/>
      <c r="T1" s="23"/>
      <c r="U1" s="23"/>
      <c r="V1" s="23"/>
      <c r="W1" s="23"/>
      <c r="X1" s="23"/>
      <c r="Y1" s="23"/>
    </row>
    <row r="2" spans="1:25" x14ac:dyDescent="0.2">
      <c r="C2">
        <v>-15</v>
      </c>
      <c r="D2">
        <v>-12</v>
      </c>
      <c r="E2">
        <v>-9</v>
      </c>
      <c r="F2">
        <v>-6</v>
      </c>
      <c r="G2">
        <v>-3</v>
      </c>
      <c r="H2">
        <v>0</v>
      </c>
      <c r="I2">
        <v>3</v>
      </c>
      <c r="J2">
        <v>6</v>
      </c>
      <c r="K2">
        <v>9</v>
      </c>
      <c r="L2">
        <v>12</v>
      </c>
      <c r="M2">
        <v>15</v>
      </c>
      <c r="O2" s="26"/>
      <c r="P2" s="26"/>
      <c r="R2" s="30"/>
      <c r="S2" s="30"/>
    </row>
    <row r="3" spans="1:25" x14ac:dyDescent="0.2">
      <c r="C3" s="26" t="s">
        <v>30</v>
      </c>
      <c r="D3" s="26"/>
      <c r="E3" s="26"/>
      <c r="F3" s="26"/>
      <c r="G3" s="26"/>
      <c r="H3" s="26"/>
      <c r="I3" s="26"/>
      <c r="J3" s="26"/>
      <c r="K3" s="26"/>
      <c r="L3" s="26"/>
      <c r="M3" s="26"/>
      <c r="O3" t="s">
        <v>54</v>
      </c>
      <c r="P3" t="s">
        <v>55</v>
      </c>
      <c r="R3" s="30"/>
      <c r="S3" s="30"/>
    </row>
    <row r="4" spans="1:25" x14ac:dyDescent="0.2">
      <c r="A4" s="29" t="s">
        <v>5</v>
      </c>
      <c r="B4" t="s">
        <v>62</v>
      </c>
      <c r="C4" s="23">
        <v>82.864636694213871</v>
      </c>
      <c r="D4" s="23">
        <v>82.86086493377627</v>
      </c>
      <c r="E4" s="23">
        <v>82.857069290179183</v>
      </c>
      <c r="F4" s="23">
        <v>82.853249688261656</v>
      </c>
      <c r="G4" s="23">
        <v>82.849406052753793</v>
      </c>
      <c r="H4" s="23">
        <v>82.845538308276659</v>
      </c>
      <c r="I4" s="23">
        <v>82.841646379342379</v>
      </c>
      <c r="J4" s="23">
        <v>82.837730190354023</v>
      </c>
      <c r="K4" s="23">
        <v>82.833789665605693</v>
      </c>
      <c r="L4" s="23">
        <v>82.829824729282493</v>
      </c>
      <c r="M4" s="23">
        <v>82.825835305460501</v>
      </c>
      <c r="O4">
        <f t="shared" ref="O4:O16" si="0">MIN(C4:M4)</f>
        <v>82.825835305460501</v>
      </c>
      <c r="P4">
        <f t="shared" ref="P4:P16" si="1">MAX(C4:M4)</f>
        <v>82.864636694213871</v>
      </c>
      <c r="R4">
        <f t="shared" ref="R4:R16" si="2">100*(O4-$H4)/$H4</f>
        <v>-2.3782817057499107E-2</v>
      </c>
      <c r="S4">
        <f t="shared" ref="S4:S16" si="3">100*(P4-$H4)/$H4</f>
        <v>2.305300481740542E-2</v>
      </c>
    </row>
    <row r="5" spans="1:25" x14ac:dyDescent="0.2">
      <c r="A5" s="29"/>
      <c r="B5" t="s">
        <v>48</v>
      </c>
      <c r="C5" s="23">
        <v>82.72457918555105</v>
      </c>
      <c r="D5" s="23">
        <v>82.748771010096178</v>
      </c>
      <c r="E5" s="23">
        <v>82.772962834641305</v>
      </c>
      <c r="F5" s="23">
        <v>82.797154659186418</v>
      </c>
      <c r="G5" s="23">
        <v>82.821346483731546</v>
      </c>
      <c r="H5" s="23">
        <v>82.845538308276673</v>
      </c>
      <c r="I5" s="23">
        <v>82.869730132821786</v>
      </c>
      <c r="J5" s="23">
        <v>82.893921957366913</v>
      </c>
      <c r="K5" s="23">
        <v>82.918113781912027</v>
      </c>
      <c r="L5" s="23">
        <v>82.94230560645714</v>
      </c>
      <c r="M5" s="23">
        <v>82.966497431002267</v>
      </c>
      <c r="O5">
        <f t="shared" si="0"/>
        <v>82.72457918555105</v>
      </c>
      <c r="P5">
        <f t="shared" si="1"/>
        <v>82.966497431002267</v>
      </c>
      <c r="R5">
        <f t="shared" si="2"/>
        <v>-0.1460055969164222</v>
      </c>
      <c r="S5">
        <f t="shared" si="3"/>
        <v>0.1460055969163879</v>
      </c>
    </row>
    <row r="6" spans="1:25" x14ac:dyDescent="0.2">
      <c r="A6" s="29"/>
      <c r="B6" t="s">
        <v>49</v>
      </c>
      <c r="C6" s="23">
        <v>82.727075743911783</v>
      </c>
      <c r="D6" s="23">
        <v>82.750768256784767</v>
      </c>
      <c r="E6" s="23">
        <v>82.774460769657736</v>
      </c>
      <c r="F6" s="23">
        <v>82.798153282530706</v>
      </c>
      <c r="G6" s="23">
        <v>82.821845795403689</v>
      </c>
      <c r="H6" s="23">
        <v>82.845538308276659</v>
      </c>
      <c r="I6" s="23">
        <v>82.869230821149642</v>
      </c>
      <c r="J6" s="23">
        <v>82.892923334022626</v>
      </c>
      <c r="K6" s="23">
        <v>82.916615846895596</v>
      </c>
      <c r="L6" s="23">
        <v>82.940308359768565</v>
      </c>
      <c r="M6" s="23">
        <v>82.964000872641549</v>
      </c>
      <c r="O6">
        <f t="shared" si="0"/>
        <v>82.727075743911783</v>
      </c>
      <c r="P6">
        <f t="shared" si="1"/>
        <v>82.964000872641549</v>
      </c>
      <c r="R6">
        <f t="shared" si="2"/>
        <v>-0.14299208718285414</v>
      </c>
      <c r="S6">
        <f t="shared" si="3"/>
        <v>0.14299208718287129</v>
      </c>
    </row>
    <row r="7" spans="1:25" x14ac:dyDescent="0.2">
      <c r="A7" s="29"/>
      <c r="B7" t="s">
        <v>61</v>
      </c>
      <c r="C7" s="23">
        <v>82.639202080308038</v>
      </c>
      <c r="D7" s="23">
        <v>82.680469325901768</v>
      </c>
      <c r="E7" s="23">
        <v>82.721736571495498</v>
      </c>
      <c r="F7" s="23">
        <v>82.763003817089213</v>
      </c>
      <c r="G7" s="23">
        <v>82.804271062682943</v>
      </c>
      <c r="H7" s="23">
        <v>82.845538308276673</v>
      </c>
      <c r="I7" s="23">
        <v>82.886805553870389</v>
      </c>
      <c r="J7" s="23">
        <v>82.928072799464118</v>
      </c>
      <c r="K7" s="23">
        <v>82.969340045057848</v>
      </c>
      <c r="L7" s="23">
        <v>83.010607290651564</v>
      </c>
      <c r="M7" s="23">
        <v>83.051874536245293</v>
      </c>
      <c r="O7">
        <f t="shared" si="0"/>
        <v>82.639202080308038</v>
      </c>
      <c r="P7">
        <f t="shared" si="1"/>
        <v>83.051874536245293</v>
      </c>
      <c r="R7">
        <f t="shared" si="2"/>
        <v>-0.24906136429560805</v>
      </c>
      <c r="S7">
        <f t="shared" si="3"/>
        <v>0.24906136429559089</v>
      </c>
    </row>
    <row r="8" spans="1:25" x14ac:dyDescent="0.2">
      <c r="A8" s="29"/>
      <c r="B8" t="s">
        <v>60</v>
      </c>
      <c r="C8" s="23">
        <v>83.085336366165649</v>
      </c>
      <c r="D8" s="23">
        <v>83.037376754587868</v>
      </c>
      <c r="E8" s="23">
        <v>82.989417143010058</v>
      </c>
      <c r="F8" s="23">
        <v>82.941457531432263</v>
      </c>
      <c r="G8" s="23">
        <v>82.893497919854468</v>
      </c>
      <c r="H8" s="23">
        <v>82.845538308276659</v>
      </c>
      <c r="I8" s="23">
        <v>82.797578696698864</v>
      </c>
      <c r="J8" s="23">
        <v>82.749619085121068</v>
      </c>
      <c r="K8" s="23">
        <v>82.701659473543259</v>
      </c>
      <c r="L8" s="23">
        <v>82.653699861965464</v>
      </c>
      <c r="M8" s="23">
        <v>82.605740250387655</v>
      </c>
      <c r="O8">
        <f t="shared" si="0"/>
        <v>82.605740250387655</v>
      </c>
      <c r="P8">
        <f t="shared" si="1"/>
        <v>83.085336366165649</v>
      </c>
      <c r="R8">
        <f t="shared" si="2"/>
        <v>-0.28945198834569857</v>
      </c>
      <c r="S8">
        <f t="shared" si="3"/>
        <v>0.28945198834568142</v>
      </c>
    </row>
    <row r="9" spans="1:25" x14ac:dyDescent="0.2">
      <c r="A9" s="29"/>
      <c r="B9" t="s">
        <v>51</v>
      </c>
      <c r="C9" s="23">
        <v>81.912125863011482</v>
      </c>
      <c r="D9" s="23">
        <v>82.098808352064538</v>
      </c>
      <c r="E9" s="23">
        <v>82.285490841117564</v>
      </c>
      <c r="F9" s="23">
        <v>82.472173330170605</v>
      </c>
      <c r="G9" s="23">
        <v>82.658855819223632</v>
      </c>
      <c r="H9" s="23">
        <v>82.845538308276659</v>
      </c>
      <c r="I9" s="23">
        <v>83.032220797329686</v>
      </c>
      <c r="J9" s="23">
        <v>83.218903286382726</v>
      </c>
      <c r="K9" s="23">
        <v>83.405585775435753</v>
      </c>
      <c r="L9" s="23">
        <v>83.592268264488794</v>
      </c>
      <c r="M9" s="23">
        <v>83.778950753541821</v>
      </c>
      <c r="O9">
        <f t="shared" si="0"/>
        <v>81.912125863011482</v>
      </c>
      <c r="P9">
        <f t="shared" si="1"/>
        <v>83.778950753541821</v>
      </c>
      <c r="R9">
        <f t="shared" si="2"/>
        <v>-1.1266900599907432</v>
      </c>
      <c r="S9">
        <f t="shared" si="3"/>
        <v>1.1266900599907261</v>
      </c>
    </row>
    <row r="10" spans="1:25" x14ac:dyDescent="0.2">
      <c r="A10" s="29"/>
      <c r="B10" t="s">
        <v>59</v>
      </c>
      <c r="C10" s="23">
        <v>81.127417774529931</v>
      </c>
      <c r="D10" s="23">
        <v>81.471041881279248</v>
      </c>
      <c r="E10" s="23">
        <v>81.814665988028594</v>
      </c>
      <c r="F10" s="23">
        <v>82.158290094777954</v>
      </c>
      <c r="G10" s="23">
        <v>82.501914201527313</v>
      </c>
      <c r="H10" s="23">
        <v>82.845538308276659</v>
      </c>
      <c r="I10" s="23">
        <v>83.189162415026004</v>
      </c>
      <c r="J10" s="23">
        <v>83.532786521775364</v>
      </c>
      <c r="K10" s="23">
        <v>83.876410628524724</v>
      </c>
      <c r="L10" s="23">
        <v>84.220034735274069</v>
      </c>
      <c r="M10" s="23">
        <v>84.563658842023415</v>
      </c>
      <c r="O10">
        <f t="shared" si="0"/>
        <v>81.127417774529931</v>
      </c>
      <c r="P10">
        <f t="shared" si="1"/>
        <v>84.563658842023415</v>
      </c>
      <c r="R10">
        <f t="shared" si="2"/>
        <v>-2.0738842052705682</v>
      </c>
      <c r="S10">
        <f t="shared" si="3"/>
        <v>2.0738842052706028</v>
      </c>
    </row>
    <row r="11" spans="1:25" x14ac:dyDescent="0.2">
      <c r="A11" s="29"/>
      <c r="B11" t="s">
        <v>50</v>
      </c>
      <c r="C11" s="23">
        <v>81.127417774529903</v>
      </c>
      <c r="D11" s="23">
        <v>81.471041881279248</v>
      </c>
      <c r="E11" s="23">
        <v>81.814665988028594</v>
      </c>
      <c r="F11" s="23">
        <v>82.158290094777954</v>
      </c>
      <c r="G11" s="23">
        <v>82.501914201527313</v>
      </c>
      <c r="H11" s="23">
        <v>82.845538308276659</v>
      </c>
      <c r="I11" s="23">
        <v>83.189162415026004</v>
      </c>
      <c r="J11" s="23">
        <v>83.53278652177535</v>
      </c>
      <c r="K11" s="23">
        <v>83.876410628524738</v>
      </c>
      <c r="L11" s="23">
        <v>84.220034735274069</v>
      </c>
      <c r="M11" s="23">
        <v>84.563658842023415</v>
      </c>
      <c r="O11">
        <f t="shared" si="0"/>
        <v>81.127417774529903</v>
      </c>
      <c r="P11">
        <f t="shared" si="1"/>
        <v>84.563658842023415</v>
      </c>
      <c r="R11">
        <f t="shared" si="2"/>
        <v>-2.0738842052706028</v>
      </c>
      <c r="S11">
        <f t="shared" si="3"/>
        <v>2.0738842052706028</v>
      </c>
    </row>
    <row r="12" spans="1:25" x14ac:dyDescent="0.2">
      <c r="A12" s="29"/>
      <c r="B12" t="s">
        <v>52</v>
      </c>
      <c r="C12" s="23">
        <v>79.472432613162454</v>
      </c>
      <c r="D12" s="23">
        <v>80.135303588713313</v>
      </c>
      <c r="E12" s="23">
        <v>80.804062375545683</v>
      </c>
      <c r="F12" s="23">
        <v>81.478696546748438</v>
      </c>
      <c r="G12" s="23">
        <v>82.159193062493273</v>
      </c>
      <c r="H12" s="23">
        <v>82.845538308276659</v>
      </c>
      <c r="I12" s="23">
        <v>83.537718132667507</v>
      </c>
      <c r="J12" s="23">
        <v>84.235717884506627</v>
      </c>
      <c r="K12" s="23">
        <v>84.939522449507635</v>
      </c>
      <c r="L12" s="23">
        <v>85.649116286213385</v>
      </c>
      <c r="M12" s="23">
        <v>86.364483461263575</v>
      </c>
      <c r="O12">
        <f t="shared" si="0"/>
        <v>79.472432613162454</v>
      </c>
      <c r="P12">
        <f t="shared" si="1"/>
        <v>86.364483461263575</v>
      </c>
      <c r="R12">
        <f t="shared" si="2"/>
        <v>-4.0715598739458203</v>
      </c>
      <c r="S12">
        <f t="shared" si="3"/>
        <v>4.2475976677133342</v>
      </c>
    </row>
    <row r="13" spans="1:25" x14ac:dyDescent="0.2">
      <c r="A13" s="29"/>
      <c r="B13" t="s">
        <v>58</v>
      </c>
      <c r="C13" s="23">
        <v>79.502645902601799</v>
      </c>
      <c r="D13" s="23">
        <v>80.171224383736785</v>
      </c>
      <c r="E13" s="23">
        <v>80.839802864871757</v>
      </c>
      <c r="F13" s="23">
        <v>81.508381346006715</v>
      </c>
      <c r="G13" s="23">
        <v>82.176959827141701</v>
      </c>
      <c r="H13" s="23">
        <v>82.845538308276673</v>
      </c>
      <c r="I13" s="23">
        <v>83.514116789411631</v>
      </c>
      <c r="J13" s="23">
        <v>84.182695270546603</v>
      </c>
      <c r="K13" s="23">
        <v>84.851273751681575</v>
      </c>
      <c r="L13" s="23">
        <v>85.519852232816561</v>
      </c>
      <c r="M13" s="23">
        <v>86.188430713951533</v>
      </c>
      <c r="O13">
        <f t="shared" si="0"/>
        <v>79.502645902601799</v>
      </c>
      <c r="P13">
        <f t="shared" si="1"/>
        <v>86.188430713951533</v>
      </c>
      <c r="R13">
        <f t="shared" si="2"/>
        <v>-4.0350904513839136</v>
      </c>
      <c r="S13">
        <f t="shared" si="3"/>
        <v>4.0350904513838959</v>
      </c>
    </row>
    <row r="14" spans="1:25" x14ac:dyDescent="0.2">
      <c r="A14" s="29"/>
      <c r="B14" t="s">
        <v>46</v>
      </c>
      <c r="C14" s="23">
        <v>76.737931739055398</v>
      </c>
      <c r="D14" s="23">
        <v>77.959453052899676</v>
      </c>
      <c r="E14" s="23">
        <v>79.180974366743939</v>
      </c>
      <c r="F14" s="23">
        <v>80.40249568058816</v>
      </c>
      <c r="G14" s="23">
        <v>81.624016994432424</v>
      </c>
      <c r="H14" s="23">
        <v>82.845538308276673</v>
      </c>
      <c r="I14" s="23">
        <v>84.067059622120908</v>
      </c>
      <c r="J14" s="23">
        <v>85.288580935965157</v>
      </c>
      <c r="K14" s="23">
        <v>86.510102249809393</v>
      </c>
      <c r="L14" s="23">
        <v>87.731623563653642</v>
      </c>
      <c r="M14" s="23">
        <v>88.953144877497863</v>
      </c>
      <c r="O14">
        <f t="shared" si="0"/>
        <v>76.737931739055398</v>
      </c>
      <c r="P14">
        <f t="shared" si="1"/>
        <v>88.953144877497863</v>
      </c>
      <c r="R14">
        <f t="shared" si="2"/>
        <v>-7.3722818318763892</v>
      </c>
      <c r="S14">
        <f t="shared" si="3"/>
        <v>7.3722818318762862</v>
      </c>
    </row>
    <row r="15" spans="1:25" x14ac:dyDescent="0.2">
      <c r="A15" s="29"/>
      <c r="B15" t="s">
        <v>47</v>
      </c>
      <c r="C15" s="23">
        <v>90.413074027752629</v>
      </c>
      <c r="D15" s="23">
        <v>88.69317954605367</v>
      </c>
      <c r="E15" s="23">
        <v>87.086684700510546</v>
      </c>
      <c r="F15" s="23">
        <v>85.582732079151015</v>
      </c>
      <c r="G15" s="23">
        <v>84.171807454988965</v>
      </c>
      <c r="H15" s="23">
        <v>82.845538308276645</v>
      </c>
      <c r="I15" s="23">
        <v>81.59652755846021</v>
      </c>
      <c r="J15" s="23">
        <v>80.41821553033148</v>
      </c>
      <c r="K15" s="23">
        <v>79.304764714760296</v>
      </c>
      <c r="L15" s="23">
        <v>78.250963050023287</v>
      </c>
      <c r="M15" s="23">
        <v>77.252142341707341</v>
      </c>
      <c r="O15">
        <f t="shared" si="0"/>
        <v>77.252142341707341</v>
      </c>
      <c r="P15">
        <f t="shared" si="1"/>
        <v>90.413074027752629</v>
      </c>
      <c r="R15">
        <f t="shared" si="2"/>
        <v>-6.7515958985693469</v>
      </c>
      <c r="S15">
        <f t="shared" si="3"/>
        <v>9.1345120980642509</v>
      </c>
    </row>
    <row r="16" spans="1:25" x14ac:dyDescent="0.2">
      <c r="A16" s="29"/>
      <c r="B16" t="s">
        <v>45</v>
      </c>
      <c r="C16" s="23">
        <v>97.465339186207814</v>
      </c>
      <c r="D16" s="23">
        <v>94.142657168496171</v>
      </c>
      <c r="E16" s="23">
        <v>91.039053086018356</v>
      </c>
      <c r="F16" s="23">
        <v>88.133551391783641</v>
      </c>
      <c r="G16" s="23">
        <v>85.40777145183155</v>
      </c>
      <c r="H16" s="23">
        <v>82.84553830827663</v>
      </c>
      <c r="I16" s="23">
        <v>80.432561464346264</v>
      </c>
      <c r="J16" s="23">
        <v>78.156168215355322</v>
      </c>
      <c r="K16" s="23">
        <v>76.005081016767548</v>
      </c>
      <c r="L16" s="23">
        <v>73.969230632389852</v>
      </c>
      <c r="M16" s="23">
        <v>72.03959852893621</v>
      </c>
      <c r="O16">
        <f t="shared" si="0"/>
        <v>72.03959852893621</v>
      </c>
      <c r="P16">
        <f t="shared" si="1"/>
        <v>97.465339186207814</v>
      </c>
      <c r="R16">
        <f t="shared" si="2"/>
        <v>-13.043478260869552</v>
      </c>
      <c r="S16">
        <f t="shared" si="3"/>
        <v>17.647058823529427</v>
      </c>
    </row>
    <row r="17" spans="1:19" x14ac:dyDescent="0.2">
      <c r="A17" s="27" t="s">
        <v>57</v>
      </c>
      <c r="B17" s="24" t="s">
        <v>62</v>
      </c>
      <c r="C17" s="24">
        <v>82.053686893264285</v>
      </c>
      <c r="D17" s="24">
        <v>82.050091399228947</v>
      </c>
      <c r="E17" s="24">
        <v>82.046473138170384</v>
      </c>
      <c r="F17" s="24">
        <v>82.042832038440153</v>
      </c>
      <c r="G17" s="24">
        <v>82.039168028285957</v>
      </c>
      <c r="H17" s="24">
        <v>82.035481035851589</v>
      </c>
      <c r="I17" s="24">
        <v>82.031770989176934</v>
      </c>
      <c r="J17" s="24">
        <v>82.028037816197937</v>
      </c>
      <c r="K17" s="24">
        <v>82.02428144474672</v>
      </c>
      <c r="L17" s="24">
        <v>82.020501802551408</v>
      </c>
      <c r="M17" s="24">
        <v>82.016698817236275</v>
      </c>
      <c r="N17" s="24"/>
      <c r="O17" s="24">
        <f t="shared" ref="O17:O29" si="4">MIN(C17:M17)</f>
        <v>82.016698817236275</v>
      </c>
      <c r="P17" s="24">
        <f t="shared" ref="P17:P29" si="5">MAX(C17:M17)</f>
        <v>82.053686893264285</v>
      </c>
      <c r="Q17" s="24"/>
      <c r="R17" s="24">
        <f t="shared" ref="R17:R29" si="6">100*(O17-$H17)/$H17</f>
        <v>-2.2895237985019974E-2</v>
      </c>
      <c r="S17" s="24">
        <f t="shared" ref="S17:S29" si="7">100*(P17-$H17)/$H17</f>
        <v>2.2192662470936344E-2</v>
      </c>
    </row>
    <row r="18" spans="1:19" x14ac:dyDescent="0.2">
      <c r="A18" s="28"/>
      <c r="B18" s="25" t="s">
        <v>48</v>
      </c>
      <c r="C18" s="25">
        <v>81.920174718954286</v>
      </c>
      <c r="D18" s="25">
        <v>81.943235982333746</v>
      </c>
      <c r="E18" s="25">
        <v>81.966297245713207</v>
      </c>
      <c r="F18" s="25">
        <v>81.989358509092682</v>
      </c>
      <c r="G18" s="25">
        <v>82.012419772472143</v>
      </c>
      <c r="H18" s="25">
        <v>82.035481035851589</v>
      </c>
      <c r="I18" s="25">
        <v>82.058542299231064</v>
      </c>
      <c r="J18" s="25">
        <v>82.081603562610539</v>
      </c>
      <c r="K18" s="25">
        <v>82.104664825989985</v>
      </c>
      <c r="L18" s="25">
        <v>82.12772608936946</v>
      </c>
      <c r="M18" s="25">
        <v>82.150787352748921</v>
      </c>
      <c r="N18" s="25"/>
      <c r="O18" s="25">
        <f t="shared" si="4"/>
        <v>81.920174718954286</v>
      </c>
      <c r="P18" s="25">
        <f t="shared" si="5"/>
        <v>82.150787352748921</v>
      </c>
      <c r="Q18" s="25"/>
      <c r="R18" s="25">
        <f t="shared" si="6"/>
        <v>-0.14055664139631438</v>
      </c>
      <c r="S18" s="25">
        <f t="shared" si="7"/>
        <v>0.14055664139634905</v>
      </c>
    </row>
    <row r="19" spans="1:19" x14ac:dyDescent="0.2">
      <c r="A19" s="28"/>
      <c r="B19" s="25" t="s">
        <v>49</v>
      </c>
      <c r="C19" s="25">
        <v>81.913671163707122</v>
      </c>
      <c r="D19" s="25">
        <v>81.938033138136007</v>
      </c>
      <c r="E19" s="25">
        <v>81.962395112564906</v>
      </c>
      <c r="F19" s="25">
        <v>81.986757086993805</v>
      </c>
      <c r="G19" s="25">
        <v>82.011119061422704</v>
      </c>
      <c r="H19" s="25">
        <v>82.035481035851589</v>
      </c>
      <c r="I19" s="25">
        <v>82.059843010280503</v>
      </c>
      <c r="J19" s="25">
        <v>82.084204984709402</v>
      </c>
      <c r="K19" s="25">
        <v>82.108566959138273</v>
      </c>
      <c r="L19" s="25">
        <v>82.132928933567186</v>
      </c>
      <c r="M19" s="25">
        <v>82.157290907996057</v>
      </c>
      <c r="N19" s="25"/>
      <c r="O19" s="25">
        <f t="shared" si="4"/>
        <v>81.913671163707122</v>
      </c>
      <c r="P19" s="25">
        <f t="shared" si="5"/>
        <v>82.157290907996057</v>
      </c>
      <c r="Q19" s="25"/>
      <c r="R19" s="25">
        <f t="shared" si="6"/>
        <v>-0.14848437603630749</v>
      </c>
      <c r="S19" s="25">
        <f t="shared" si="7"/>
        <v>0.14848437603630749</v>
      </c>
    </row>
    <row r="20" spans="1:19" x14ac:dyDescent="0.2">
      <c r="A20" s="28"/>
      <c r="B20" s="25" t="s">
        <v>61</v>
      </c>
      <c r="C20" s="25">
        <v>81.83353015809648</v>
      </c>
      <c r="D20" s="25">
        <v>81.873920333647504</v>
      </c>
      <c r="E20" s="25">
        <v>81.914310509198515</v>
      </c>
      <c r="F20" s="25">
        <v>81.954700684749554</v>
      </c>
      <c r="G20" s="25">
        <v>81.995090860300564</v>
      </c>
      <c r="H20" s="25">
        <v>82.035481035851589</v>
      </c>
      <c r="I20" s="25">
        <v>82.075871211402628</v>
      </c>
      <c r="J20" s="25">
        <v>82.116261386953639</v>
      </c>
      <c r="K20" s="25">
        <v>82.156651562504678</v>
      </c>
      <c r="L20" s="25">
        <v>82.197041738055688</v>
      </c>
      <c r="M20" s="25">
        <v>82.237431913606713</v>
      </c>
      <c r="N20" s="25"/>
      <c r="O20" s="25">
        <f t="shared" si="4"/>
        <v>81.83353015809648</v>
      </c>
      <c r="P20" s="25">
        <f t="shared" si="5"/>
        <v>82.237431913606713</v>
      </c>
      <c r="Q20" s="25"/>
      <c r="R20" s="25">
        <f t="shared" si="6"/>
        <v>-0.24617503939161628</v>
      </c>
      <c r="S20" s="25">
        <f t="shared" si="7"/>
        <v>0.2461750393916336</v>
      </c>
    </row>
    <row r="21" spans="1:19" x14ac:dyDescent="0.2">
      <c r="A21" s="28"/>
      <c r="B21" s="25" t="s">
        <v>60</v>
      </c>
      <c r="C21" s="25">
        <v>82.264072565215073</v>
      </c>
      <c r="D21" s="25">
        <v>82.218354259342362</v>
      </c>
      <c r="E21" s="25">
        <v>82.17263595346968</v>
      </c>
      <c r="F21" s="25">
        <v>82.126917647596983</v>
      </c>
      <c r="G21" s="25">
        <v>82.081199341724286</v>
      </c>
      <c r="H21" s="25">
        <v>82.035481035851589</v>
      </c>
      <c r="I21" s="25">
        <v>81.989762729978906</v>
      </c>
      <c r="J21" s="25">
        <v>81.94404442410621</v>
      </c>
      <c r="K21" s="25">
        <v>81.898326118233513</v>
      </c>
      <c r="L21" s="25">
        <v>81.852607812360816</v>
      </c>
      <c r="M21" s="25">
        <v>81.806889506488119</v>
      </c>
      <c r="N21" s="25"/>
      <c r="O21" s="25">
        <f t="shared" si="4"/>
        <v>81.806889506488119</v>
      </c>
      <c r="P21" s="25">
        <f t="shared" si="5"/>
        <v>82.264072565215073</v>
      </c>
      <c r="Q21" s="25"/>
      <c r="R21" s="25">
        <f t="shared" si="6"/>
        <v>-0.27864958732133216</v>
      </c>
      <c r="S21" s="25">
        <f t="shared" si="7"/>
        <v>0.27864958732134948</v>
      </c>
    </row>
    <row r="22" spans="1:19" x14ac:dyDescent="0.2">
      <c r="A22" s="28"/>
      <c r="B22" s="25" t="s">
        <v>51</v>
      </c>
      <c r="C22" s="25">
        <v>81.0770263201929</v>
      </c>
      <c r="D22" s="25">
        <v>81.268717263324604</v>
      </c>
      <c r="E22" s="25">
        <v>81.46040820645635</v>
      </c>
      <c r="F22" s="25">
        <v>81.652099149588111</v>
      </c>
      <c r="G22" s="25">
        <v>81.843790092719843</v>
      </c>
      <c r="H22" s="25">
        <v>82.035481035851589</v>
      </c>
      <c r="I22" s="25">
        <v>82.22717197898335</v>
      </c>
      <c r="J22" s="25">
        <v>82.418862922115082</v>
      </c>
      <c r="K22" s="25">
        <v>82.610553865246843</v>
      </c>
      <c r="L22" s="25">
        <v>82.802244808378589</v>
      </c>
      <c r="M22" s="25">
        <v>82.993935751510321</v>
      </c>
      <c r="N22" s="25"/>
      <c r="O22" s="25">
        <f t="shared" si="4"/>
        <v>81.0770263201929</v>
      </c>
      <c r="P22" s="25">
        <f t="shared" si="5"/>
        <v>82.993935751510321</v>
      </c>
      <c r="Q22" s="25"/>
      <c r="R22" s="25">
        <f t="shared" si="6"/>
        <v>-1.1683416779622713</v>
      </c>
      <c r="S22" s="25">
        <f t="shared" si="7"/>
        <v>1.1683416779623232</v>
      </c>
    </row>
    <row r="23" spans="1:19" x14ac:dyDescent="0.2">
      <c r="A23" s="28"/>
      <c r="B23" s="25" t="s">
        <v>59</v>
      </c>
      <c r="C23" s="25">
        <v>80.271902976410104</v>
      </c>
      <c r="D23" s="25">
        <v>80.624618588298432</v>
      </c>
      <c r="E23" s="25">
        <v>80.977334200186718</v>
      </c>
      <c r="F23" s="25">
        <v>81.330049812075018</v>
      </c>
      <c r="G23" s="25">
        <v>81.682765423963303</v>
      </c>
      <c r="H23" s="25">
        <v>82.035481035851589</v>
      </c>
      <c r="I23" s="25">
        <v>82.388196647739889</v>
      </c>
      <c r="J23" s="25">
        <v>82.740912259628175</v>
      </c>
      <c r="K23" s="25">
        <v>83.093627871516475</v>
      </c>
      <c r="L23" s="25">
        <v>83.446343483404775</v>
      </c>
      <c r="M23" s="25">
        <v>83.79905909529306</v>
      </c>
      <c r="N23" s="25"/>
      <c r="O23" s="25">
        <f t="shared" si="4"/>
        <v>80.271902976410104</v>
      </c>
      <c r="P23" s="25">
        <f t="shared" si="5"/>
        <v>83.79905909529306</v>
      </c>
      <c r="Q23" s="25"/>
      <c r="R23" s="25">
        <f t="shared" si="6"/>
        <v>-2.1497747525497619</v>
      </c>
      <c r="S23" s="25">
        <f t="shared" si="7"/>
        <v>2.1497747525497446</v>
      </c>
    </row>
    <row r="24" spans="1:19" x14ac:dyDescent="0.2">
      <c r="A24" s="28"/>
      <c r="B24" s="25" t="s">
        <v>50</v>
      </c>
      <c r="C24" s="25">
        <v>80.271902976410175</v>
      </c>
      <c r="D24" s="25">
        <v>80.624618588298432</v>
      </c>
      <c r="E24" s="25">
        <v>80.977334200186718</v>
      </c>
      <c r="F24" s="25">
        <v>81.330049812075018</v>
      </c>
      <c r="G24" s="25">
        <v>81.682765423963303</v>
      </c>
      <c r="H24" s="25">
        <v>82.035481035851589</v>
      </c>
      <c r="I24" s="25">
        <v>82.388196647739889</v>
      </c>
      <c r="J24" s="25">
        <v>82.740912259628175</v>
      </c>
      <c r="K24" s="25">
        <v>83.093627871516475</v>
      </c>
      <c r="L24" s="25">
        <v>83.446343483404775</v>
      </c>
      <c r="M24" s="25">
        <v>83.79905909529306</v>
      </c>
      <c r="N24" s="25"/>
      <c r="O24" s="25">
        <f t="shared" si="4"/>
        <v>80.271902976410175</v>
      </c>
      <c r="P24" s="25">
        <f t="shared" si="5"/>
        <v>83.79905909529306</v>
      </c>
      <c r="Q24" s="25"/>
      <c r="R24" s="25">
        <f t="shared" si="6"/>
        <v>-2.1497747525496753</v>
      </c>
      <c r="S24" s="25">
        <f t="shared" si="7"/>
        <v>2.1497747525497446</v>
      </c>
    </row>
    <row r="25" spans="1:19" x14ac:dyDescent="0.2">
      <c r="A25" s="28"/>
      <c r="B25" s="25" t="s">
        <v>52</v>
      </c>
      <c r="C25" s="25">
        <v>78.820011334642786</v>
      </c>
      <c r="D25" s="25">
        <v>79.451904234050517</v>
      </c>
      <c r="E25" s="25">
        <v>80.089409788528528</v>
      </c>
      <c r="F25" s="25">
        <v>80.732516151914851</v>
      </c>
      <c r="G25" s="25">
        <v>81.381210893773968</v>
      </c>
      <c r="H25" s="25">
        <v>82.035481035851603</v>
      </c>
      <c r="I25" s="25">
        <v>82.695313088058143</v>
      </c>
      <c r="J25" s="25">
        <v>83.360693083929874</v>
      </c>
      <c r="K25" s="25">
        <v>84.031606615519209</v>
      </c>
      <c r="L25" s="25">
        <v>84.708038867670908</v>
      </c>
      <c r="M25" s="25">
        <v>85.389974651641467</v>
      </c>
      <c r="N25" s="25"/>
      <c r="O25" s="25">
        <f t="shared" si="4"/>
        <v>78.820011334642786</v>
      </c>
      <c r="P25" s="25">
        <f t="shared" si="5"/>
        <v>85.389974651641467</v>
      </c>
      <c r="Q25" s="25"/>
      <c r="R25" s="25">
        <f t="shared" si="6"/>
        <v>-3.9196085164705443</v>
      </c>
      <c r="S25" s="25">
        <f t="shared" si="7"/>
        <v>4.0890765476512092</v>
      </c>
    </row>
    <row r="26" spans="1:19" x14ac:dyDescent="0.2">
      <c r="A26" s="28"/>
      <c r="B26" s="25" t="s">
        <v>58</v>
      </c>
      <c r="C26" s="25">
        <v>78.598131028183531</v>
      </c>
      <c r="D26" s="25">
        <v>79.2856010297171</v>
      </c>
      <c r="E26" s="25">
        <v>79.973071031250726</v>
      </c>
      <c r="F26" s="25">
        <v>80.660541032784366</v>
      </c>
      <c r="G26" s="25">
        <v>81.348011034317977</v>
      </c>
      <c r="H26" s="25">
        <v>82.035481035851589</v>
      </c>
      <c r="I26" s="25">
        <v>82.722951037385229</v>
      </c>
      <c r="J26" s="25">
        <v>83.410421038918841</v>
      </c>
      <c r="K26" s="25">
        <v>84.097891040452467</v>
      </c>
      <c r="L26" s="25">
        <v>84.785361041986079</v>
      </c>
      <c r="M26" s="25">
        <v>85.472831043519705</v>
      </c>
      <c r="N26" s="25"/>
      <c r="O26" s="25">
        <f t="shared" si="4"/>
        <v>78.598131028183531</v>
      </c>
      <c r="P26" s="25">
        <f t="shared" si="5"/>
        <v>85.472831043519705</v>
      </c>
      <c r="Q26" s="25"/>
      <c r="R26" s="25">
        <f t="shared" si="6"/>
        <v>-4.1900772254457177</v>
      </c>
      <c r="S26" s="25">
        <f t="shared" si="7"/>
        <v>4.1900772254457879</v>
      </c>
    </row>
    <row r="27" spans="1:19" x14ac:dyDescent="0.2">
      <c r="A27" s="28"/>
      <c r="B27" s="25" t="s">
        <v>46</v>
      </c>
      <c r="C27" s="25">
        <v>76.213302413141733</v>
      </c>
      <c r="D27" s="25">
        <v>77.377738137683721</v>
      </c>
      <c r="E27" s="25">
        <v>78.542173862225695</v>
      </c>
      <c r="F27" s="25">
        <v>79.706609586767684</v>
      </c>
      <c r="G27" s="25">
        <v>80.871045311309629</v>
      </c>
      <c r="H27" s="25">
        <v>82.035481035851603</v>
      </c>
      <c r="I27" s="25">
        <v>83.199916760393577</v>
      </c>
      <c r="J27" s="25">
        <v>84.364352484935523</v>
      </c>
      <c r="K27" s="25">
        <v>85.528788209477497</v>
      </c>
      <c r="L27" s="25">
        <v>86.693223934019471</v>
      </c>
      <c r="M27" s="25">
        <v>87.857659658561431</v>
      </c>
      <c r="N27" s="25"/>
      <c r="O27" s="25">
        <f t="shared" si="4"/>
        <v>76.213302413141733</v>
      </c>
      <c r="P27" s="25">
        <f t="shared" si="5"/>
        <v>87.857659658561431</v>
      </c>
      <c r="Q27" s="25"/>
      <c r="R27" s="25">
        <f t="shared" si="6"/>
        <v>-7.0971469286142543</v>
      </c>
      <c r="S27" s="25">
        <f t="shared" si="7"/>
        <v>7.097146928614201</v>
      </c>
    </row>
    <row r="28" spans="1:19" x14ac:dyDescent="0.2">
      <c r="A28" s="28"/>
      <c r="B28" s="25" t="s">
        <v>47</v>
      </c>
      <c r="C28" s="25">
        <v>89.2659979448038</v>
      </c>
      <c r="D28" s="25">
        <v>87.622698647314749</v>
      </c>
      <c r="E28" s="25">
        <v>86.087748754055625</v>
      </c>
      <c r="F28" s="25">
        <v>84.65077438589816</v>
      </c>
      <c r="G28" s="25">
        <v>83.30268503020406</v>
      </c>
      <c r="H28" s="25">
        <v>82.035481035851603</v>
      </c>
      <c r="I28" s="25">
        <v>80.842094749908028</v>
      </c>
      <c r="J28" s="25">
        <v>79.716258631093325</v>
      </c>
      <c r="K28" s="25">
        <v>78.652395142672091</v>
      </c>
      <c r="L28" s="25">
        <v>77.645524341130567</v>
      </c>
      <c r="M28" s="25">
        <v>76.691185929234692</v>
      </c>
      <c r="N28" s="25"/>
      <c r="O28" s="25">
        <f t="shared" si="4"/>
        <v>76.691185929234692</v>
      </c>
      <c r="P28" s="25">
        <f t="shared" si="5"/>
        <v>89.2659979448038</v>
      </c>
      <c r="Q28" s="25"/>
      <c r="R28" s="25">
        <f t="shared" si="6"/>
        <v>-6.5146142122105903</v>
      </c>
      <c r="S28" s="25">
        <f t="shared" si="7"/>
        <v>8.8138898165200938</v>
      </c>
    </row>
    <row r="29" spans="1:19" x14ac:dyDescent="0.2">
      <c r="A29" s="28"/>
      <c r="B29" s="25" t="s">
        <v>45</v>
      </c>
      <c r="C29" s="25">
        <v>96.512330630413643</v>
      </c>
      <c r="D29" s="25">
        <v>93.22213754074042</v>
      </c>
      <c r="E29" s="25">
        <v>90.148880259177602</v>
      </c>
      <c r="F29" s="25">
        <v>87.271788336012293</v>
      </c>
      <c r="G29" s="25">
        <v>84.572660861702644</v>
      </c>
      <c r="H29" s="25">
        <v>82.035481035851603</v>
      </c>
      <c r="I29" s="25">
        <v>79.646098093059805</v>
      </c>
      <c r="J29" s="25">
        <v>77.391963241369425</v>
      </c>
      <c r="K29" s="25">
        <v>75.261909207203288</v>
      </c>
      <c r="L29" s="25">
        <v>73.245965210581758</v>
      </c>
      <c r="M29" s="25">
        <v>71.335200900740503</v>
      </c>
      <c r="N29" s="25"/>
      <c r="O29" s="25">
        <f t="shared" si="4"/>
        <v>71.335200900740503</v>
      </c>
      <c r="P29" s="25">
        <f t="shared" si="5"/>
        <v>96.512330630413643</v>
      </c>
      <c r="Q29" s="25"/>
      <c r="R29" s="25">
        <f t="shared" si="6"/>
        <v>-13.043478260869591</v>
      </c>
      <c r="S29" s="25">
        <f t="shared" si="7"/>
        <v>17.647058823529402</v>
      </c>
    </row>
  </sheetData>
  <sortState ref="B21:S35">
    <sortCondition ref="S21:S35"/>
  </sortState>
  <mergeCells count="6">
    <mergeCell ref="R1:S3"/>
    <mergeCell ref="A17:A29"/>
    <mergeCell ref="A4:A16"/>
    <mergeCell ref="C1:M1"/>
    <mergeCell ref="C3:M3"/>
    <mergeCell ref="O1:P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A22" sqref="A22"/>
    </sheetView>
  </sheetViews>
  <sheetFormatPr defaultRowHeight="12.75" x14ac:dyDescent="0.2"/>
  <cols>
    <col min="1" max="1" width="34.42578125" customWidth="1"/>
  </cols>
  <sheetData>
    <row r="1" spans="1:11" x14ac:dyDescent="0.2">
      <c r="A1" s="26" t="s">
        <v>23</v>
      </c>
      <c r="B1" s="26" t="s">
        <v>43</v>
      </c>
      <c r="C1" s="26"/>
      <c r="D1" s="26"/>
      <c r="E1" s="26"/>
      <c r="F1" s="26"/>
      <c r="G1" s="23"/>
      <c r="H1" s="23"/>
      <c r="I1" s="23"/>
      <c r="J1" s="23"/>
      <c r="K1" s="23"/>
    </row>
    <row r="2" spans="1:11" x14ac:dyDescent="0.2">
      <c r="A2" s="26"/>
      <c r="B2">
        <v>0</v>
      </c>
      <c r="C2">
        <v>25</v>
      </c>
      <c r="D2">
        <v>50</v>
      </c>
      <c r="E2">
        <v>75</v>
      </c>
      <c r="F2">
        <v>100</v>
      </c>
    </row>
    <row r="3" spans="1:11" x14ac:dyDescent="0.2">
      <c r="A3" s="26"/>
      <c r="B3" s="26" t="s">
        <v>30</v>
      </c>
      <c r="C3" s="26"/>
      <c r="D3" s="26"/>
      <c r="E3" s="26"/>
      <c r="F3" s="26"/>
    </row>
    <row r="4" spans="1:11" x14ac:dyDescent="0.2">
      <c r="A4" t="s">
        <v>36</v>
      </c>
      <c r="B4">
        <v>83.504603476552205</v>
      </c>
      <c r="C4">
        <v>86.052309489719022</v>
      </c>
      <c r="D4">
        <v>88.600015502885768</v>
      </c>
      <c r="E4">
        <v>91.147721516052584</v>
      </c>
      <c r="F4">
        <v>93.695427529219387</v>
      </c>
    </row>
    <row r="5" spans="1:11" x14ac:dyDescent="0.2">
      <c r="A5" t="s">
        <v>38</v>
      </c>
      <c r="B5">
        <v>82.845538308276673</v>
      </c>
      <c r="C5">
        <v>85.382931778417344</v>
      </c>
      <c r="D5">
        <v>87.920325248558015</v>
      </c>
      <c r="E5">
        <v>90.457718718698658</v>
      </c>
      <c r="F5">
        <v>92.995112188839386</v>
      </c>
    </row>
    <row r="6" spans="1:11" ht="15.75" x14ac:dyDescent="0.3">
      <c r="A6" t="s">
        <v>37</v>
      </c>
      <c r="B6">
        <v>91.412723850124692</v>
      </c>
      <c r="C6">
        <v>94.384154967085294</v>
      </c>
      <c r="D6">
        <v>97.355586084045953</v>
      </c>
      <c r="E6">
        <v>100.32701720100663</v>
      </c>
      <c r="F6">
        <v>103.29844831796727</v>
      </c>
    </row>
    <row r="7" spans="1:11" ht="15.75" x14ac:dyDescent="0.3">
      <c r="A7" t="s">
        <v>39</v>
      </c>
      <c r="B7">
        <v>82.035480088972562</v>
      </c>
      <c r="C7">
        <v>84.644866922984079</v>
      </c>
      <c r="D7">
        <v>87.25425375699534</v>
      </c>
      <c r="E7">
        <v>89.863640591006629</v>
      </c>
      <c r="F7">
        <v>92.473027425017932</v>
      </c>
    </row>
  </sheetData>
  <mergeCells count="3">
    <mergeCell ref="A1:A3"/>
    <mergeCell ref="B1:F1"/>
    <mergeCell ref="B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Dataset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'Figure 5'!FUEL</vt:lpstr>
      <vt:lpstr>FUEL</vt:lpstr>
      <vt:lpstr>'Figure 5'!LHV</vt:lpstr>
      <vt:lpstr>LHV</vt:lpstr>
      <vt:lpstr>'Figure 5'!NETP</vt:lpstr>
      <vt:lpstr>NETP</vt:lpstr>
      <vt:lpstr>Dataset!Print_Area</vt:lpstr>
    </vt:vector>
  </TitlesOfParts>
  <Company>Cranfield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Hanak</dc:creator>
  <cp:lastModifiedBy>Michalski, Sebastian</cp:lastModifiedBy>
  <dcterms:created xsi:type="dcterms:W3CDTF">2018-01-23T12:24:22Z</dcterms:created>
  <dcterms:modified xsi:type="dcterms:W3CDTF">2019-02-11T12:23:37Z</dcterms:modified>
</cp:coreProperties>
</file>